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NG\Data\r1site-files\region01\npdes\chelseacreekfuelterminals\other\"/>
    </mc:Choice>
  </mc:AlternateContent>
  <xr:revisionPtr revIDLastSave="0" documentId="13_ncr:1_{466EA265-6A20-45E8-840C-AB58B2357085}" xr6:coauthVersionLast="47" xr6:coauthVersionMax="47" xr10:uidLastSave="{00000000-0000-0000-0000-000000000000}"/>
  <workbookProtection workbookAlgorithmName="SHA-512" workbookHashValue="D1mST/kBzEFaT7HaL5X6rj5de5rYZYroJCt+CYl65A/QESK0eFxgSijrLczmqteINQc+NSPWZDO/JVlDwPXEcg==" workbookSaltValue="K9LE3Y0Pj65IecrkfXp/5g==" workbookSpinCount="100000" lockStructure="1"/>
  <bookViews>
    <workbookView xWindow="1380" yWindow="1035" windowWidth="22260" windowHeight="14715" xr2:uid="{00000000-000D-0000-FFFF-FFFF00000000}"/>
  </bookViews>
  <sheets>
    <sheet name="001 - 1 - A" sheetId="2" r:id="rId1"/>
    <sheet name="001 - 1 - L" sheetId="3" r:id="rId2"/>
    <sheet name="001 - 1 - O" sheetId="4" r:id="rId3"/>
    <sheet name="001 - 1 - Q" sheetId="5" r:id="rId4"/>
    <sheet name="001 - 1 - R" sheetId="6" r:id="rId5"/>
    <sheet name="001 - 1 - T" sheetId="7" r:id="rId6"/>
    <sheet name="001 - 1 - Y" sheetId="8" r:id="rId7"/>
    <sheet name="001 - GW - O" sheetId="9" r:id="rId8"/>
    <sheet name="001 - RW - Q" sheetId="10" r:id="rId9"/>
    <sheet name="001 - RW - R" sheetId="11" r:id="rId10"/>
    <sheet name="001 - RW - T" sheetId="12" r:id="rId11"/>
    <sheet name="001 - RW - Y" sheetId="13" r:id="rId12"/>
    <sheet name="002 - 1 - A" sheetId="14" r:id="rId13"/>
    <sheet name="002 - EG - A" sheetId="15" r:id="rId14"/>
    <sheet name="002 - Y - A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3" l="1"/>
  <c r="Q7" i="13"/>
  <c r="Q6" i="13"/>
  <c r="J8" i="13"/>
  <c r="J7" i="13"/>
  <c r="J6" i="13"/>
  <c r="H8" i="13"/>
  <c r="H7" i="13"/>
  <c r="H6" i="13"/>
  <c r="M8" i="12"/>
  <c r="M7" i="12"/>
  <c r="M6" i="12"/>
  <c r="L8" i="12"/>
  <c r="L7" i="12"/>
  <c r="L6" i="12"/>
  <c r="K8" i="12"/>
  <c r="K7" i="12"/>
  <c r="K6" i="12"/>
  <c r="J8" i="12"/>
  <c r="J7" i="12"/>
  <c r="J6" i="12"/>
  <c r="I8" i="12"/>
  <c r="I7" i="12"/>
  <c r="I6" i="12"/>
  <c r="H8" i="12"/>
  <c r="H7" i="12"/>
  <c r="H6" i="12"/>
  <c r="G8" i="12"/>
  <c r="G7" i="12"/>
  <c r="G6" i="12"/>
  <c r="F8" i="12"/>
  <c r="F7" i="12"/>
  <c r="F6" i="12"/>
  <c r="E8" i="12"/>
  <c r="E7" i="12"/>
  <c r="E6" i="12"/>
  <c r="D8" i="12"/>
  <c r="D7" i="12"/>
  <c r="D6" i="12"/>
  <c r="C8" i="12"/>
  <c r="C7" i="12"/>
  <c r="C6" i="12"/>
  <c r="B8" i="12"/>
  <c r="B7" i="12"/>
  <c r="B6" i="12"/>
  <c r="M8" i="11"/>
  <c r="M7" i="11"/>
  <c r="M6" i="11"/>
  <c r="L8" i="11"/>
  <c r="L7" i="11"/>
  <c r="L6" i="11"/>
  <c r="K8" i="11"/>
  <c r="K7" i="11"/>
  <c r="K6" i="11"/>
  <c r="I8" i="11"/>
  <c r="I7" i="11"/>
  <c r="I6" i="11"/>
  <c r="H8" i="11"/>
  <c r="H7" i="11"/>
  <c r="H6" i="11"/>
  <c r="F8" i="11"/>
  <c r="F7" i="11"/>
  <c r="F6" i="11"/>
  <c r="D8" i="11"/>
  <c r="D7" i="11"/>
  <c r="D6" i="11"/>
  <c r="C8" i="11"/>
  <c r="C7" i="11"/>
  <c r="C6" i="11"/>
  <c r="B8" i="11"/>
  <c r="B7" i="11"/>
  <c r="B6" i="11"/>
  <c r="U8" i="10"/>
  <c r="U7" i="10"/>
  <c r="U6" i="10"/>
  <c r="T8" i="10"/>
  <c r="T7" i="10"/>
  <c r="T6" i="10"/>
  <c r="S8" i="10"/>
  <c r="S7" i="10"/>
  <c r="S6" i="10"/>
  <c r="R8" i="10"/>
  <c r="R7" i="10"/>
  <c r="R6" i="10"/>
  <c r="Q8" i="10"/>
  <c r="Q7" i="10"/>
  <c r="Q6" i="10"/>
  <c r="P8" i="10"/>
  <c r="P7" i="10"/>
  <c r="P6" i="10"/>
  <c r="O8" i="10"/>
  <c r="O7" i="10"/>
  <c r="O6" i="10"/>
  <c r="N8" i="10"/>
  <c r="N7" i="10"/>
  <c r="N6" i="10"/>
  <c r="M8" i="10"/>
  <c r="M7" i="10"/>
  <c r="M6" i="10"/>
  <c r="L8" i="10"/>
  <c r="L7" i="10"/>
  <c r="L6" i="10"/>
  <c r="K8" i="10"/>
  <c r="K7" i="10"/>
  <c r="K6" i="10"/>
  <c r="J8" i="10"/>
  <c r="J7" i="10"/>
  <c r="J6" i="10"/>
  <c r="I8" i="10"/>
  <c r="I7" i="10"/>
  <c r="I6" i="10"/>
  <c r="H8" i="10"/>
  <c r="H7" i="10"/>
  <c r="H6" i="10"/>
  <c r="G8" i="10"/>
  <c r="G7" i="10"/>
  <c r="G6" i="10"/>
  <c r="F8" i="10"/>
  <c r="F7" i="10"/>
  <c r="F6" i="10"/>
  <c r="E8" i="10"/>
  <c r="E7" i="10"/>
  <c r="E6" i="10"/>
  <c r="D8" i="10"/>
  <c r="D7" i="10"/>
  <c r="D6" i="10"/>
  <c r="C8" i="10"/>
  <c r="C7" i="10"/>
  <c r="C6" i="10"/>
  <c r="B8" i="10"/>
  <c r="B7" i="10"/>
  <c r="B6" i="10"/>
  <c r="B8" i="9"/>
  <c r="B7" i="9"/>
  <c r="B6" i="9"/>
  <c r="AA8" i="8"/>
  <c r="AA7" i="8"/>
  <c r="AA6" i="8"/>
  <c r="Z8" i="8"/>
  <c r="Z7" i="8"/>
  <c r="Z6" i="8"/>
  <c r="X8" i="8"/>
  <c r="X7" i="8"/>
  <c r="X6" i="8"/>
  <c r="O8" i="8"/>
  <c r="O7" i="8"/>
  <c r="O6" i="8"/>
  <c r="H8" i="8"/>
  <c r="H7" i="8"/>
  <c r="H6" i="8"/>
  <c r="D8" i="8"/>
  <c r="D7" i="8"/>
  <c r="D6" i="8"/>
  <c r="B8" i="8"/>
  <c r="B7" i="8"/>
  <c r="B6" i="8"/>
  <c r="O8" i="7"/>
  <c r="O7" i="7"/>
  <c r="O6" i="7"/>
  <c r="N8" i="7"/>
  <c r="N7" i="7"/>
  <c r="N6" i="7"/>
  <c r="M8" i="7"/>
  <c r="M7" i="7"/>
  <c r="M6" i="7"/>
  <c r="L8" i="7"/>
  <c r="L7" i="7"/>
  <c r="L6" i="7"/>
  <c r="K8" i="7"/>
  <c r="K7" i="7"/>
  <c r="K6" i="7"/>
  <c r="J8" i="7"/>
  <c r="J7" i="7"/>
  <c r="J6" i="7"/>
  <c r="I8" i="7"/>
  <c r="I7" i="7"/>
  <c r="I6" i="7"/>
  <c r="H8" i="7"/>
  <c r="H7" i="7"/>
  <c r="H6" i="7"/>
  <c r="G8" i="7"/>
  <c r="G7" i="7"/>
  <c r="G6" i="7"/>
  <c r="F8" i="7"/>
  <c r="F7" i="7"/>
  <c r="F6" i="7"/>
  <c r="E8" i="7"/>
  <c r="E7" i="7"/>
  <c r="E6" i="7"/>
  <c r="D6" i="7"/>
  <c r="C8" i="7"/>
  <c r="C7" i="7"/>
  <c r="C6" i="7"/>
  <c r="B8" i="7"/>
  <c r="B7" i="7"/>
  <c r="B6" i="7"/>
  <c r="N8" i="6"/>
  <c r="N7" i="6"/>
  <c r="N6" i="6"/>
  <c r="M8" i="6"/>
  <c r="M7" i="6"/>
  <c r="M6" i="6"/>
  <c r="L8" i="6"/>
  <c r="L7" i="6"/>
  <c r="L6" i="6"/>
  <c r="K8" i="6"/>
  <c r="K7" i="6"/>
  <c r="K6" i="6"/>
  <c r="J8" i="6"/>
  <c r="J7" i="6"/>
  <c r="J6" i="6"/>
  <c r="H8" i="6"/>
  <c r="H7" i="6"/>
  <c r="H6" i="6"/>
  <c r="G8" i="6"/>
  <c r="G7" i="6"/>
  <c r="G6" i="6"/>
  <c r="F8" i="6"/>
  <c r="F7" i="6"/>
  <c r="F6" i="6"/>
  <c r="D8" i="6"/>
  <c r="D7" i="6"/>
  <c r="D6" i="6"/>
  <c r="B8" i="6"/>
  <c r="B7" i="6"/>
  <c r="B6" i="6"/>
  <c r="AB8" i="5"/>
  <c r="AB7" i="5"/>
  <c r="AB6" i="5"/>
  <c r="AA8" i="5"/>
  <c r="AA7" i="5"/>
  <c r="AA6" i="5"/>
  <c r="Z8" i="5"/>
  <c r="Z7" i="5"/>
  <c r="Z6" i="5"/>
  <c r="Y8" i="5"/>
  <c r="Y7" i="5"/>
  <c r="Y6" i="5"/>
  <c r="X8" i="5"/>
  <c r="X7" i="5"/>
  <c r="X6" i="5"/>
  <c r="W8" i="5"/>
  <c r="W7" i="5"/>
  <c r="W6" i="5"/>
  <c r="V8" i="5"/>
  <c r="V7" i="5"/>
  <c r="V6" i="5"/>
  <c r="U8" i="5"/>
  <c r="U7" i="5"/>
  <c r="U6" i="5"/>
  <c r="T8" i="5"/>
  <c r="T7" i="5"/>
  <c r="T6" i="5"/>
  <c r="S8" i="5"/>
  <c r="S7" i="5"/>
  <c r="S6" i="5"/>
  <c r="R8" i="5"/>
  <c r="R7" i="5"/>
  <c r="R6" i="5"/>
  <c r="Q8" i="5"/>
  <c r="Q7" i="5"/>
  <c r="Q6" i="5"/>
  <c r="P8" i="5"/>
  <c r="P7" i="5"/>
  <c r="P6" i="5"/>
  <c r="O8" i="5"/>
  <c r="O7" i="5"/>
  <c r="O6" i="5"/>
  <c r="N8" i="5"/>
  <c r="N7" i="5"/>
  <c r="N6" i="5"/>
  <c r="M8" i="5"/>
  <c r="M7" i="5"/>
  <c r="M6" i="5"/>
  <c r="L8" i="5"/>
  <c r="L7" i="5"/>
  <c r="L6" i="5"/>
  <c r="K8" i="5"/>
  <c r="K7" i="5"/>
  <c r="K6" i="5"/>
  <c r="J8" i="5"/>
  <c r="J7" i="5"/>
  <c r="J6" i="5"/>
  <c r="I8" i="5"/>
  <c r="I7" i="5"/>
  <c r="I6" i="5"/>
  <c r="H8" i="5"/>
  <c r="H7" i="5"/>
  <c r="H6" i="5"/>
  <c r="G8" i="5"/>
  <c r="G7" i="5"/>
  <c r="G6" i="5"/>
  <c r="F8" i="5"/>
  <c r="F7" i="5"/>
  <c r="F6" i="5"/>
  <c r="E8" i="5"/>
  <c r="E7" i="5"/>
  <c r="E6" i="5"/>
  <c r="D8" i="5"/>
  <c r="D7" i="5"/>
  <c r="D6" i="5"/>
  <c r="C8" i="5"/>
  <c r="C7" i="5"/>
  <c r="C6" i="5"/>
  <c r="B8" i="5"/>
  <c r="B7" i="5"/>
  <c r="B6" i="5"/>
  <c r="B8" i="4"/>
  <c r="B7" i="4"/>
  <c r="B6" i="4"/>
  <c r="N8" i="2"/>
  <c r="N7" i="2"/>
  <c r="N6" i="2"/>
  <c r="M9" i="2"/>
  <c r="M8" i="2"/>
  <c r="M7" i="2"/>
  <c r="M6" i="2"/>
  <c r="L9" i="2"/>
  <c r="L8" i="2"/>
  <c r="L7" i="2"/>
  <c r="L6" i="2"/>
  <c r="K9" i="2"/>
  <c r="K8" i="2"/>
  <c r="K7" i="2"/>
  <c r="K6" i="2"/>
  <c r="J8" i="2"/>
  <c r="J7" i="2"/>
  <c r="J6" i="2"/>
  <c r="I8" i="2"/>
  <c r="I7" i="2"/>
  <c r="I6" i="2"/>
  <c r="H9" i="2"/>
  <c r="H8" i="2"/>
  <c r="H7" i="2"/>
  <c r="H6" i="2"/>
  <c r="G9" i="2"/>
  <c r="G8" i="2"/>
  <c r="G7" i="2"/>
  <c r="G6" i="2"/>
  <c r="F9" i="2"/>
  <c r="F8" i="2"/>
  <c r="F7" i="2"/>
  <c r="F6" i="2"/>
  <c r="D9" i="2"/>
  <c r="D8" i="2"/>
  <c r="D7" i="2"/>
  <c r="D6" i="2"/>
  <c r="C9" i="2"/>
  <c r="C8" i="2"/>
  <c r="C7" i="2"/>
  <c r="C6" i="2"/>
  <c r="B8" i="2"/>
  <c r="B7" i="2"/>
  <c r="B6" i="2"/>
  <c r="D15" i="7"/>
  <c r="D8" i="7" s="1"/>
  <c r="E61" i="2"/>
  <c r="E9" i="2" s="1"/>
  <c r="D7" i="7" l="1"/>
  <c r="E6" i="2"/>
  <c r="E7" i="2"/>
  <c r="E8" i="2"/>
</calcChain>
</file>

<file path=xl/sharedStrings.xml><?xml version="1.0" encoding="utf-8"?>
<sst xmlns="http://schemas.openxmlformats.org/spreadsheetml/2006/main" count="3518" uniqueCount="181">
  <si>
    <t>Outfall - Monitoring Location - Limit Set: 001 - 1 - A</t>
  </si>
  <si>
    <t>Benzene</t>
  </si>
  <si>
    <t>Benzo(a)pyrene</t>
  </si>
  <si>
    <t>Flow rate</t>
  </si>
  <si>
    <t>Naphthalene</t>
  </si>
  <si>
    <t>Number of Events</t>
  </si>
  <si>
    <t>MO TOTAL</t>
  </si>
  <si>
    <t>Oil &amp; grease</t>
  </si>
  <si>
    <t>pH</t>
  </si>
  <si>
    <t>NODI: 5</t>
  </si>
  <si>
    <t>NODI: C</t>
  </si>
  <si>
    <t>&lt; 1</t>
  </si>
  <si>
    <t>&lt; .094</t>
  </si>
  <si>
    <t>&lt; .99</t>
  </si>
  <si>
    <t>&lt; 5</t>
  </si>
  <si>
    <t>NODI: 8</t>
  </si>
  <si>
    <t>&lt; .056</t>
  </si>
  <si>
    <t>&lt; 1.01</t>
  </si>
  <si>
    <t>&lt;= .051</t>
  </si>
  <si>
    <t>&lt; 1.35</t>
  </si>
  <si>
    <t>&lt;= 5</t>
  </si>
  <si>
    <t>&lt; .051</t>
  </si>
  <si>
    <t>&lt; .05</t>
  </si>
  <si>
    <t>&lt; .052</t>
  </si>
  <si>
    <t>&lt; .062</t>
  </si>
  <si>
    <t>&lt; 1.02</t>
  </si>
  <si>
    <t>E 6.33</t>
  </si>
  <si>
    <t>&lt; 1.4</t>
  </si>
  <si>
    <t>&lt; .1</t>
  </si>
  <si>
    <t>&lt; .101</t>
  </si>
  <si>
    <t>&lt; 1.5</t>
  </si>
  <si>
    <t>&lt; 1.7</t>
  </si>
  <si>
    <t>&lt; .099</t>
  </si>
  <si>
    <t>&lt; .109</t>
  </si>
  <si>
    <t>&lt; .097</t>
  </si>
  <si>
    <t>&lt; .001</t>
  </si>
  <si>
    <t>&lt; .098</t>
  </si>
  <si>
    <t>&lt; .049</t>
  </si>
  <si>
    <t>&lt; .048</t>
  </si>
  <si>
    <t>NODI: E</t>
  </si>
  <si>
    <t>&lt; .095</t>
  </si>
  <si>
    <t>&lt; 2</t>
  </si>
  <si>
    <t>&lt;= 1</t>
  </si>
  <si>
    <t>&lt;= .1</t>
  </si>
  <si>
    <t>&lt;= 4</t>
  </si>
  <si>
    <t>&lt;= 2.5</t>
  </si>
  <si>
    <t>&lt;= .5</t>
  </si>
  <si>
    <t>&lt;= 305</t>
  </si>
  <si>
    <t>&lt;= 7.06</t>
  </si>
  <si>
    <t>&lt;= 2</t>
  </si>
  <si>
    <t>&lt;= .9</t>
  </si>
  <si>
    <t>&lt;= .05</t>
  </si>
  <si>
    <t>&lt;= 4.8</t>
  </si>
  <si>
    <t>&lt;= 3.6</t>
  </si>
  <si>
    <t>Outfall - Monitoring Location - Limit Set: 001 - 1 - L</t>
  </si>
  <si>
    <t>&lt; 7.5</t>
  </si>
  <si>
    <t>&lt; .0075</t>
  </si>
  <si>
    <t>&lt; 15</t>
  </si>
  <si>
    <t>Outfall - Monitoring Location - Limit Set: 001 - 1 - O</t>
  </si>
  <si>
    <t>Ethanol</t>
  </si>
  <si>
    <t>&lt; 400</t>
  </si>
  <si>
    <t>&lt; 200</t>
  </si>
  <si>
    <t>&lt; 30.9</t>
  </si>
  <si>
    <t>&lt;= 2000</t>
  </si>
  <si>
    <t>&lt; 500</t>
  </si>
  <si>
    <t>&lt;= 20000</t>
  </si>
  <si>
    <t>Outfall - Monitoring Location - Limit Set: 001 - 1 - Q</t>
  </si>
  <si>
    <t>Acenaphthene</t>
  </si>
  <si>
    <t>Acenaphthylene</t>
  </si>
  <si>
    <t>Anthracene</t>
  </si>
  <si>
    <t>Benzo(a)anthracene</t>
  </si>
  <si>
    <t>Benzo(b)fluoranthene</t>
  </si>
  <si>
    <t>Benzo(ghi)perylene</t>
  </si>
  <si>
    <t>Benzo(k)fluoranthene</t>
  </si>
  <si>
    <t>Chrysene</t>
  </si>
  <si>
    <t>Coliform, total general</t>
  </si>
  <si>
    <t>Cyanide, total (as CN)</t>
  </si>
  <si>
    <t>Dibenzo(a,h)anthracene</t>
  </si>
  <si>
    <t>Ethylbenzene</t>
  </si>
  <si>
    <t>Fluoranthene</t>
  </si>
  <si>
    <t>Fluorene</t>
  </si>
  <si>
    <t>Indeno(1,2,3-cd)pyrene</t>
  </si>
  <si>
    <t>Phenanthrene</t>
  </si>
  <si>
    <t>Phenol</t>
  </si>
  <si>
    <t>Pyrene</t>
  </si>
  <si>
    <t>TBA</t>
  </si>
  <si>
    <t>Toluene</t>
  </si>
  <si>
    <t>Xylene</t>
  </si>
  <si>
    <t>&lt; 5.15</t>
  </si>
  <si>
    <t>&lt; 10</t>
  </si>
  <si>
    <t>&lt; 3</t>
  </si>
  <si>
    <t>&lt; .2</t>
  </si>
  <si>
    <t>&lt; .005</t>
  </si>
  <si>
    <t>&lt; .015</t>
  </si>
  <si>
    <t>&lt; .28</t>
  </si>
  <si>
    <t>&lt; .33</t>
  </si>
  <si>
    <t>&lt; 5.9</t>
  </si>
  <si>
    <t>&lt; .3</t>
  </si>
  <si>
    <t>Outfall - Monitoring Location - Limit Set: 001 - 1 - R</t>
  </si>
  <si>
    <t>Salinity</t>
  </si>
  <si>
    <t>&lt;= .2</t>
  </si>
  <si>
    <t>&lt;= .02</t>
  </si>
  <si>
    <t>&lt;= 10</t>
  </si>
  <si>
    <t>&lt;= .01</t>
  </si>
  <si>
    <t>&lt;= 200</t>
  </si>
  <si>
    <t>Outfall - Monitoring Location - Limit Set: 001 - 1 - T</t>
  </si>
  <si>
    <t>&lt; 2.5</t>
  </si>
  <si>
    <t>&lt; .02</t>
  </si>
  <si>
    <t>Outfall - Monitoring Location - Limit Set: 001 - 1 - Y</t>
  </si>
  <si>
    <t>&lt; .5</t>
  </si>
  <si>
    <t>&lt;= 30</t>
  </si>
  <si>
    <t>&lt;= 100</t>
  </si>
  <si>
    <t>&lt;= .075</t>
  </si>
  <si>
    <t>Outfall - Monitoring Location - Limit Set: 001 - GW - O</t>
  </si>
  <si>
    <t>Methyl tert-butyl ether</t>
  </si>
  <si>
    <t>Outfall - Monitoring Location - Limit Set: 001 - RW - Q</t>
  </si>
  <si>
    <t>&lt; .01</t>
  </si>
  <si>
    <t>&lt; .053</t>
  </si>
  <si>
    <t>&lt; .104</t>
  </si>
  <si>
    <t>Outfall - Monitoring Location - Limit Set: 001 - RW - R</t>
  </si>
  <si>
    <t>&lt;= 25</t>
  </si>
  <si>
    <t>&lt;= .3</t>
  </si>
  <si>
    <t>&lt;= .6</t>
  </si>
  <si>
    <t>&lt;= 3.43</t>
  </si>
  <si>
    <t>&lt;= 6.7</t>
  </si>
  <si>
    <t>&lt;= 20</t>
  </si>
  <si>
    <t>&lt;= 10000</t>
  </si>
  <si>
    <t>&lt;= 50000</t>
  </si>
  <si>
    <t>Outfall - Monitoring Location - Limit Set: 001 - RW - T</t>
  </si>
  <si>
    <t>&lt; 8</t>
  </si>
  <si>
    <t>&lt; 12.5</t>
  </si>
  <si>
    <t>&lt; 25</t>
  </si>
  <si>
    <t>&lt; 37.5</t>
  </si>
  <si>
    <t>&lt; 6</t>
  </si>
  <si>
    <t>&lt; 125</t>
  </si>
  <si>
    <t>&lt; 27.6</t>
  </si>
  <si>
    <t>Outfall - Monitoring Location - Limit Set: 001 - RW - Y</t>
  </si>
  <si>
    <t>Outfall - Monitoring Location - Limit Set: 002 - 1 - A</t>
  </si>
  <si>
    <t>BTEX</t>
  </si>
  <si>
    <t>Hydrocarbons, total petroleum</t>
  </si>
  <si>
    <t>Polynuc aromatic HC per Method 610</t>
  </si>
  <si>
    <t>Outfall - Monitoring Location - Limit Set: 002 - EG - A</t>
  </si>
  <si>
    <t>Outfall - Monitoring Location - Limit Set: 002 - Y - A</t>
  </si>
  <si>
    <t>Parameter</t>
  </si>
  <si>
    <t>Units</t>
  </si>
  <si>
    <t>Effluent Limit</t>
  </si>
  <si>
    <t>Minimum</t>
  </si>
  <si>
    <t>Maximum</t>
  </si>
  <si>
    <t>Median</t>
  </si>
  <si>
    <t>No. of Violations</t>
  </si>
  <si>
    <t>ug/L</t>
  </si>
  <si>
    <t>Report</t>
  </si>
  <si>
    <t>gal/min</t>
  </si>
  <si>
    <t>Mgal/mo</t>
  </si>
  <si>
    <t>#</t>
  </si>
  <si>
    <t>mg/L</t>
  </si>
  <si>
    <t>SU</t>
  </si>
  <si>
    <t>Total Flow</t>
  </si>
  <si>
    <t>TSS</t>
  </si>
  <si>
    <t>Daily Max</t>
  </si>
  <si>
    <t>Monthly Avg</t>
  </si>
  <si>
    <t>N/A</t>
  </si>
  <si>
    <t>Lead</t>
  </si>
  <si>
    <t>No Data</t>
  </si>
  <si>
    <t>CFU/100mL</t>
  </si>
  <si>
    <t>Ammonia</t>
  </si>
  <si>
    <t>Chromium</t>
  </si>
  <si>
    <t>Iron</t>
  </si>
  <si>
    <t>%</t>
  </si>
  <si>
    <t>g/g</t>
  </si>
  <si>
    <t>Total Solids</t>
  </si>
  <si>
    <t>TRC</t>
  </si>
  <si>
    <t>LC50 Acute Menidia</t>
  </si>
  <si>
    <t>LC50 Mysid. Bahia</t>
  </si>
  <si>
    <t>Cadmium</t>
  </si>
  <si>
    <t>Copper</t>
  </si>
  <si>
    <t>Nickel</t>
  </si>
  <si>
    <t>Zinc</t>
  </si>
  <si>
    <t>TOC</t>
  </si>
  <si>
    <t>Monthly Avg Min</t>
  </si>
  <si>
    <t>Monitoring Period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</si>
</sst>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838D5-FB0C-4CC4-A060-FB288F05898B}">
  <dimension ref="A1:N94"/>
  <sheetViews>
    <sheetView tabSelected="1" workbookViewId="0">
      <selection activeCell="O10" sqref="O10"/>
    </sheetView>
  </sheetViews>
  <sheetFormatPr defaultColWidth="8.7109375" defaultRowHeight="15" x14ac:dyDescent="0.25"/>
  <cols>
    <col min="1" max="1" width="15.5703125" style="10" customWidth="1"/>
    <col min="2" max="14" width="10.5703125" style="2" customWidth="1"/>
    <col min="15" max="16384" width="8.7109375" style="2"/>
  </cols>
  <sheetData>
    <row r="1" spans="1:14" x14ac:dyDescent="0.25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x14ac:dyDescent="0.25">
      <c r="A2" s="8" t="s">
        <v>143</v>
      </c>
      <c r="B2" s="3" t="s">
        <v>157</v>
      </c>
      <c r="C2" s="3" t="s">
        <v>158</v>
      </c>
      <c r="D2" s="3" t="s">
        <v>158</v>
      </c>
      <c r="E2" s="3" t="s">
        <v>8</v>
      </c>
      <c r="F2" s="3" t="s">
        <v>8</v>
      </c>
      <c r="G2" s="3" t="s">
        <v>1</v>
      </c>
      <c r="H2" s="3" t="s">
        <v>2</v>
      </c>
      <c r="I2" s="3" t="s">
        <v>1</v>
      </c>
      <c r="J2" s="3" t="s">
        <v>2</v>
      </c>
      <c r="K2" s="3" t="s">
        <v>3</v>
      </c>
      <c r="L2" s="3" t="s">
        <v>4</v>
      </c>
      <c r="M2" s="3" t="s">
        <v>7</v>
      </c>
      <c r="N2" s="3" t="s">
        <v>5</v>
      </c>
    </row>
    <row r="3" spans="1:14" ht="28.5" x14ac:dyDescent="0.25">
      <c r="A3" s="8"/>
      <c r="B3" s="3" t="s">
        <v>159</v>
      </c>
      <c r="C3" s="3" t="s">
        <v>160</v>
      </c>
      <c r="D3" s="3" t="s">
        <v>159</v>
      </c>
      <c r="E3" s="3" t="s">
        <v>146</v>
      </c>
      <c r="F3" s="3" t="s">
        <v>147</v>
      </c>
      <c r="G3" s="3" t="s">
        <v>160</v>
      </c>
      <c r="H3" s="3" t="s">
        <v>160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6</v>
      </c>
    </row>
    <row r="4" spans="1:14" x14ac:dyDescent="0.25">
      <c r="A4" s="8" t="s">
        <v>144</v>
      </c>
      <c r="B4" s="4" t="s">
        <v>153</v>
      </c>
      <c r="C4" s="4" t="s">
        <v>155</v>
      </c>
      <c r="D4" s="4" t="s">
        <v>155</v>
      </c>
      <c r="E4" s="4" t="s">
        <v>156</v>
      </c>
      <c r="F4" s="4" t="s">
        <v>156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152</v>
      </c>
      <c r="L4" s="4" t="s">
        <v>150</v>
      </c>
      <c r="M4" s="4" t="s">
        <v>155</v>
      </c>
      <c r="N4" s="4" t="s">
        <v>154</v>
      </c>
    </row>
    <row r="5" spans="1:14" x14ac:dyDescent="0.25">
      <c r="A5" s="8" t="s">
        <v>145</v>
      </c>
      <c r="B5" s="4" t="s">
        <v>151</v>
      </c>
      <c r="C5" s="4">
        <v>30</v>
      </c>
      <c r="D5" s="4">
        <v>100</v>
      </c>
      <c r="E5" s="4">
        <v>6.5</v>
      </c>
      <c r="F5" s="4">
        <v>8.5</v>
      </c>
      <c r="G5" s="4">
        <v>40</v>
      </c>
      <c r="H5" s="4">
        <v>0.1</v>
      </c>
      <c r="I5" s="4" t="s">
        <v>151</v>
      </c>
      <c r="J5" s="4" t="s">
        <v>151</v>
      </c>
      <c r="K5" s="4">
        <v>600</v>
      </c>
      <c r="L5" s="4">
        <v>10</v>
      </c>
      <c r="M5" s="4">
        <v>15</v>
      </c>
      <c r="N5" s="4" t="s">
        <v>151</v>
      </c>
    </row>
    <row r="6" spans="1:14" x14ac:dyDescent="0.25">
      <c r="A6" s="8" t="s">
        <v>146</v>
      </c>
      <c r="B6" s="4">
        <f>IF(COUNTIF($B$11:$B$94,"*&lt;*")&lt;&gt;0,0,MIN($B$11:$B$94))</f>
        <v>0</v>
      </c>
      <c r="C6" s="4">
        <f>IF(COUNTIF($C$11:$C$94,"*&lt;*")&lt;&gt;0,0,MIN($C$11:$C$94))</f>
        <v>0</v>
      </c>
      <c r="D6" s="4">
        <f>IF(COUNTIF($D$11:$D$94,"*&lt;*")&lt;&gt;0,0,MIN($D$11:$D$94))</f>
        <v>0</v>
      </c>
      <c r="E6" s="4">
        <f>IF(COUNTIF($E$11:$E$94,"*&lt;*")&lt;&gt;0,0,MIN($E$11:$E$94))</f>
        <v>6.02</v>
      </c>
      <c r="F6" s="4">
        <f>IF(COUNTIF($F$11:$F$94,"*&lt;*")&lt;&gt;0,0,MIN($F$11:$F$94))</f>
        <v>0</v>
      </c>
      <c r="G6" s="4">
        <f>IF(COUNTIF($G$11:$G$94,"*&lt;*")&lt;&gt;0,0,MIN($G$11:$G$94))</f>
        <v>0</v>
      </c>
      <c r="H6" s="4">
        <f>IF(COUNTIF($H$11:$H$94,"*&lt;*")&lt;&gt;0,0,MIN($H$11:$H$94))</f>
        <v>0</v>
      </c>
      <c r="I6" s="4">
        <f>IF(COUNTIF($I$11:$I$94,"*&lt;*")&lt;&gt;0,0,MIN($I$11:$I$94))</f>
        <v>0</v>
      </c>
      <c r="J6" s="4">
        <f>IF(COUNTIF($J$11:$J$94,"*&lt;*")&lt;&gt;0,0,MIN($J$11:$J$94))</f>
        <v>0</v>
      </c>
      <c r="K6" s="4">
        <f>IF(COUNTIF($K$11:$K$94,"*&lt;*")&lt;&gt;0,0,MIN($K$11:$K$94))</f>
        <v>0</v>
      </c>
      <c r="L6" s="4">
        <f>IF(COUNTIF($L$11:$L$94,"*&lt;*")&lt;&gt;0,0,MIN($L$11:$L$94))</f>
        <v>0</v>
      </c>
      <c r="M6" s="4">
        <f>IF(COUNTIF($M$11:$M$94,"*&lt;*")&lt;&gt;0,0,MIN($M$11:$M$94))</f>
        <v>0</v>
      </c>
      <c r="N6" s="4">
        <f>IF(COUNTIF($N$11:$N$94,"*&lt;*")&lt;&gt;0,0,MIN($N$11:$N$94))</f>
        <v>1</v>
      </c>
    </row>
    <row r="7" spans="1:14" x14ac:dyDescent="0.25">
      <c r="A7" s="8" t="s">
        <v>147</v>
      </c>
      <c r="B7" s="4">
        <f>IF(SUM($B$11:$B$94)=0,0,MAX($B$11:$B$94))</f>
        <v>300</v>
      </c>
      <c r="C7" s="4">
        <f>IF(SUM($C$11:$C$94)=0,0,MAX($C$11:$C$94))</f>
        <v>14.4</v>
      </c>
      <c r="D7" s="4">
        <f>IF(SUM($D$11:$D$94)=0,0,MAX($D$11:$D$94))</f>
        <v>14.4</v>
      </c>
      <c r="E7" s="4">
        <f>IF(SUM($E$11:$E$94)=0,0,MAX($E$11:$E$94))</f>
        <v>8</v>
      </c>
      <c r="F7" s="4">
        <f>IF(SUM($F$11:$F$94)=0,0,MAX($F$11:$F$94))</f>
        <v>8.9</v>
      </c>
      <c r="G7" s="4">
        <f>IF(SUM($G$11:$G$94)=0,0,MAX($G$11:$G$94))</f>
        <v>9.1</v>
      </c>
      <c r="H7" s="4">
        <f>IF(SUM($H$11:$H$94)=0,0,MAX($H$11:$H$94))</f>
        <v>0.11</v>
      </c>
      <c r="I7" s="4">
        <f>IF(SUM($I$11:$I$94)=0,0,MAX($I$11:$I$94))</f>
        <v>9.1</v>
      </c>
      <c r="J7" s="4">
        <f>IF(SUM($J$11:$J$94)=0,0,MAX($J$11:$J$94))</f>
        <v>0.11</v>
      </c>
      <c r="K7" s="4">
        <f>IF(SUM($K$11:$K$94)=0,0,MAX($K$11:$K$94))</f>
        <v>600</v>
      </c>
      <c r="L7" s="4">
        <f>IF(SUM($L$11:$L$94)=0,0,MAX($L$11:$L$94))</f>
        <v>5</v>
      </c>
      <c r="M7" s="4">
        <f>IF(SUM($M$11:$M$94)=0,0,MAX($M$11:$M$94))</f>
        <v>5.0999999999999996</v>
      </c>
      <c r="N7" s="4">
        <f>IF(SUM($N$11:$N$94)=0,0,MAX($N$11:$N$94))</f>
        <v>21</v>
      </c>
    </row>
    <row r="8" spans="1:14" x14ac:dyDescent="0.25">
      <c r="A8" s="8" t="s">
        <v>148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0.63</v>
      </c>
      <c r="C8" s="4" t="str">
        <f>IFERROR(IF(ISODD(COUNTA($C$11:$C$94)),LARGE($C$11:$C$94,INT(COUNTA($C$11:$C$94)/2)+1),(LARGE($C$11:$C$94,INT(COUNTA($C$11:$C$94)/2)+1)+LARGE($C$11:$C$94,INT(COUNTA($C$11:$C$94)/2)))/2),IF(COUNT($C$11:$C$94)=COUNTA($C$11:$C$94)/2,SMALL($C$11:$C$94,1)/2, "Non-Detect"))</f>
        <v>Non-Detect</v>
      </c>
      <c r="D8" s="4" t="str">
        <f>IFERROR(IF(ISODD(COUNTA($D$11:$D$94)),LARGE($D$11:$D$94,INT(COUNTA($D$11:$D$94)/2)+1),(LARGE($D$11:$D$94,INT(COUNTA($D$11:$D$94)/2)+1)+LARGE($D$11:$D$94,INT(COUNTA($D$11:$D$94)/2)))/2),IF(COUNT($D$11:$D$94)=COUNTA($D$11:$D$94)/2,SMALL($D$11:$D$94,1)/2, "Non-Detect"))</f>
        <v>Non-Detect</v>
      </c>
      <c r="E8" s="4">
        <f>IFERROR(IF(ISODD(COUNTA($E$11:$E$94)),LARGE($E$11:$E$94,INT(COUNTA($E$11:$E$94)/2)+1),(LARGE($E$11:$E$94,INT(COUNTA($E$11:$E$94)/2)+1)+LARGE($E$11:$E$94,INT(COUNTA($E$11:$E$94)/2)))/2),IF(COUNT($E$11:$E$94)=COUNTA($E$11:$E$94)/2,SMALL($E$11:$E$94,1)/2, "Non-Detect"))</f>
        <v>6.72</v>
      </c>
      <c r="F8" s="4">
        <f>IFERROR(IF(ISODD(COUNTA($F$11:$F$94)),LARGE($F$11:$F$94,INT(COUNTA($F$11:$F$94)/2)+1),(LARGE($F$11:$F$94,INT(COUNTA($F$11:$F$94)/2)+1)+LARGE($F$11:$F$94,INT(COUNTA($F$11:$F$94)/2)))/2),IF(COUNT($F$11:$F$94)=COUNTA($F$11:$F$94)/2,SMALL($F$11:$F$94,1)/2, "Non-Detect"))</f>
        <v>7.17</v>
      </c>
      <c r="G8" s="4" t="str">
        <f>IFERROR(IF(ISODD(COUNTA($G$11:$G$94)),LARGE($G$11:$G$94,INT(COUNTA($G$11:$G$94)/2)+1),(LARGE($G$11:$G$94,INT(COUNTA($G$11:$G$94)/2)+1)+LARGE($G$11:$G$94,INT(COUNTA($G$11:$G$94)/2)))/2),IF(COUNT($G$11:$G$94)=COUNTA($G$11:$G$94)/2,SMALL($G$11:$G$94,1)/2, "Non-Detect"))</f>
        <v>Non-Detect</v>
      </c>
      <c r="H8" s="4" t="str">
        <f>IFERROR(IF(ISODD(COUNTA($H$11:$H$94)),LARGE($H$11:$H$94,INT(COUNTA($H$11:$H$94)/2)+1),(LARGE($H$11:$H$94,INT(COUNTA($H$11:$H$94)/2)+1)+LARGE($H$11:$H$94,INT(COUNTA($H$11:$H$94)/2)))/2),IF(COUNT($H$11:$H$94)=COUNTA($H$11:$H$94)/2,SMALL($H$11:$H$94,1)/2, "Non-Detect"))</f>
        <v>Non-Detect</v>
      </c>
      <c r="I8" s="4" t="str">
        <f>IFERROR(IF(ISODD(COUNTA($I$11:$I$94)),LARGE($I$11:$I$94,INT(COUNTA($I$11:$I$94)/2)+1),(LARGE($I$11:$I$94,INT(COUNTA($I$11:$I$94)/2)+1)+LARGE($I$11:$I$94,INT(COUNTA($I$11:$I$94)/2)))/2),IF(COUNT($I$11:$I$94)=COUNTA($I$11:$I$94)/2,SMALL($I$11:$I$94,1)/2, "Non-Detect"))</f>
        <v>Non-Detect</v>
      </c>
      <c r="J8" s="4" t="str">
        <f>IFERROR(IF(ISODD(COUNTA($J$11:$J$94)),LARGE($J$11:$J$94,INT(COUNTA($J$11:$J$94)/2)+1),(LARGE($J$11:$J$94,INT(COUNTA($J$11:$J$94)/2)+1)+LARGE($J$11:$J$94,INT(COUNTA($J$11:$J$94)/2)))/2),IF(COUNT($J$11:$J$94)=COUNTA($J$11:$J$94)/2,SMALL($J$11:$J$94,1)/2, "Non-Detect"))</f>
        <v>Non-Detect</v>
      </c>
      <c r="K8" s="4">
        <f>IFERROR(IF(ISODD(COUNTA($K$11:$K$94)),LARGE($K$11:$K$94,INT(COUNTA($K$11:$K$94)/2)+1),(LARGE($K$11:$K$94,INT(COUNTA($K$11:$K$94)/2)+1)+LARGE($K$11:$K$94,INT(COUNTA($K$11:$K$94)/2)))/2),IF(COUNT($K$11:$K$94)=COUNTA($K$11:$K$94)/2,SMALL($K$11:$K$94,1)/2, "Non-Detect"))</f>
        <v>276</v>
      </c>
      <c r="L8" s="4" t="str">
        <f>IFERROR(IF(ISODD(COUNTA($L$11:$L$94)),LARGE($L$11:$L$94,INT(COUNTA($L$11:$L$94)/2)+1),(LARGE($L$11:$L$94,INT(COUNTA($L$11:$L$94)/2)+1)+LARGE($L$11:$L$94,INT(COUNTA($L$11:$L$94)/2)))/2),IF(COUNT($L$11:$L$94)=COUNTA($L$11:$L$94)/2,SMALL($L$11:$L$94,1)/2, "Non-Detect"))</f>
        <v>Non-Detect</v>
      </c>
      <c r="M8" s="4" t="str">
        <f>IFERROR(IF(ISODD(COUNTA($M$11:$M$94)),LARGE($M$11:$M$94,INT(COUNTA($M$11:$M$94)/2)+1),(LARGE($M$11:$M$94,INT(COUNTA($M$11:$M$94)/2)+1)+LARGE($M$11:$M$94,INT(COUNTA($M$11:$M$94)/2)))/2),IF(COUNT($M$11:$M$94)=COUNTA($M$11:$M$94)/2,SMALL($M$11:$M$94,1)/2, "Non-Detect"))</f>
        <v>Non-Detect</v>
      </c>
      <c r="N8" s="4">
        <f>IFERROR(IF(ISODD(COUNTA($N$11:$N$94)),LARGE($N$11:$N$94,INT(COUNTA($N$11:$N$94)/2)+1),(LARGE($N$11:$N$94,INT(COUNTA($N$11:$N$94)/2)+1)+LARGE($N$11:$N$94,INT(COUNTA($N$11:$N$94)/2)))/2),IF(COUNT($N$11:$N$94)=COUNTA($N$11:$N$94)/2,SMALL($N$11:$N$94,1)/2, "Non-Detect"))</f>
        <v>1</v>
      </c>
    </row>
    <row r="9" spans="1:14" x14ac:dyDescent="0.25">
      <c r="A9" s="8" t="s">
        <v>149</v>
      </c>
      <c r="B9" s="4" t="s">
        <v>161</v>
      </c>
      <c r="C9" s="4">
        <f>COUNTIF($C$11:$C$94,"&gt;30")</f>
        <v>0</v>
      </c>
      <c r="D9" s="4">
        <f>COUNTIF($D$11:$D$94,"&gt;100")</f>
        <v>0</v>
      </c>
      <c r="E9" s="4">
        <f>COUNTIF($E$11:$E$94,"&lt;6.5")+COUNTIF($E$11:$E$94,"*&lt;*")</f>
        <v>8</v>
      </c>
      <c r="F9" s="4">
        <f>COUNTIF($F$11:$F$94,"&gt;8.5")</f>
        <v>1</v>
      </c>
      <c r="G9" s="4">
        <f>COUNTIF($G$11:$G$94,"&gt;40")</f>
        <v>0</v>
      </c>
      <c r="H9" s="4">
        <f>COUNTIF($H$11:$H$94,"&gt;.1")</f>
        <v>1</v>
      </c>
      <c r="I9" s="4" t="s">
        <v>161</v>
      </c>
      <c r="J9" s="4" t="s">
        <v>161</v>
      </c>
      <c r="K9" s="4">
        <f>COUNTIF($K$11:$K$94,"&gt;600")</f>
        <v>0</v>
      </c>
      <c r="L9" s="4">
        <f>COUNTIF($L$11:$L$94,"&gt;10")</f>
        <v>0</v>
      </c>
      <c r="M9" s="4">
        <f>COUNTIF($M$11:$M$94,"&gt;15")</f>
        <v>0</v>
      </c>
      <c r="N9" s="4" t="s">
        <v>161</v>
      </c>
    </row>
    <row r="10" spans="1:14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9">
        <v>42035</v>
      </c>
      <c r="B12" s="5">
        <v>0.64900000000000002</v>
      </c>
      <c r="C12" s="5">
        <v>4</v>
      </c>
      <c r="D12" s="5">
        <v>4</v>
      </c>
      <c r="E12" s="5">
        <v>6.96</v>
      </c>
      <c r="F12" s="5">
        <v>6.96</v>
      </c>
      <c r="G12" s="5">
        <v>0.5</v>
      </c>
      <c r="H12" s="5">
        <v>0.1</v>
      </c>
      <c r="I12" s="5">
        <v>0.5</v>
      </c>
      <c r="J12" s="5">
        <v>0.1</v>
      </c>
      <c r="K12" s="5">
        <v>240</v>
      </c>
      <c r="L12" s="5">
        <v>1</v>
      </c>
      <c r="M12" s="5">
        <v>4.0999999999999996</v>
      </c>
      <c r="N12" s="5">
        <v>1</v>
      </c>
    </row>
    <row r="13" spans="1:14" x14ac:dyDescent="0.25">
      <c r="A13" s="9">
        <v>42063</v>
      </c>
      <c r="B13" s="5" t="s">
        <v>9</v>
      </c>
      <c r="C13" s="5" t="s">
        <v>9</v>
      </c>
      <c r="D13" s="5" t="s">
        <v>9</v>
      </c>
      <c r="E13" s="5" t="s">
        <v>9</v>
      </c>
      <c r="F13" s="5" t="s">
        <v>9</v>
      </c>
      <c r="G13" s="5" t="s">
        <v>9</v>
      </c>
      <c r="H13" s="5" t="s">
        <v>9</v>
      </c>
      <c r="I13" s="5" t="s">
        <v>9</v>
      </c>
      <c r="J13" s="5" t="s">
        <v>9</v>
      </c>
      <c r="K13" s="5" t="s">
        <v>9</v>
      </c>
      <c r="L13" s="5" t="s">
        <v>9</v>
      </c>
      <c r="M13" s="5" t="s">
        <v>9</v>
      </c>
      <c r="N13" s="5" t="s">
        <v>9</v>
      </c>
    </row>
    <row r="14" spans="1:14" x14ac:dyDescent="0.25">
      <c r="A14" s="9">
        <v>42094</v>
      </c>
      <c r="B14" s="5">
        <v>1.871</v>
      </c>
      <c r="C14" s="5">
        <v>4</v>
      </c>
      <c r="D14" s="5">
        <v>4</v>
      </c>
      <c r="E14" s="5">
        <v>7.12</v>
      </c>
      <c r="F14" s="5">
        <v>7.12</v>
      </c>
      <c r="G14" s="5">
        <v>0.5</v>
      </c>
      <c r="H14" s="5">
        <v>0.1</v>
      </c>
      <c r="I14" s="5">
        <v>0.5</v>
      </c>
      <c r="J14" s="5">
        <v>0.1</v>
      </c>
      <c r="K14" s="5">
        <v>320</v>
      </c>
      <c r="L14" s="5">
        <v>2</v>
      </c>
      <c r="M14" s="5">
        <v>4.0999999999999996</v>
      </c>
      <c r="N14" s="5">
        <v>1</v>
      </c>
    </row>
    <row r="15" spans="1:14" x14ac:dyDescent="0.25">
      <c r="A15" s="9">
        <v>42124</v>
      </c>
      <c r="B15" s="5">
        <v>1.1080000000000001</v>
      </c>
      <c r="C15" s="5">
        <v>4</v>
      </c>
      <c r="D15" s="5">
        <v>4</v>
      </c>
      <c r="E15" s="5">
        <v>6.6</v>
      </c>
      <c r="F15" s="5">
        <v>6.6</v>
      </c>
      <c r="G15" s="5">
        <v>0.5</v>
      </c>
      <c r="H15" s="5">
        <v>0.1</v>
      </c>
      <c r="I15" s="5">
        <v>0.5</v>
      </c>
      <c r="J15" s="5">
        <v>0.1</v>
      </c>
      <c r="K15" s="5">
        <v>233</v>
      </c>
      <c r="L15" s="5">
        <v>1</v>
      </c>
      <c r="M15" s="5">
        <v>4.0999999999999996</v>
      </c>
      <c r="N15" s="5">
        <v>1</v>
      </c>
    </row>
    <row r="16" spans="1:14" x14ac:dyDescent="0.25">
      <c r="A16" s="9">
        <v>42155</v>
      </c>
      <c r="B16" s="5">
        <v>0.25</v>
      </c>
      <c r="C16" s="5">
        <v>4</v>
      </c>
      <c r="D16" s="5">
        <v>4</v>
      </c>
      <c r="E16" s="5">
        <v>6.93</v>
      </c>
      <c r="F16" s="5">
        <v>6.93</v>
      </c>
      <c r="G16" s="5">
        <v>9.1</v>
      </c>
      <c r="H16" s="5">
        <v>0.1</v>
      </c>
      <c r="I16" s="5">
        <v>9.1</v>
      </c>
      <c r="J16" s="5">
        <v>0.1</v>
      </c>
      <c r="K16" s="5">
        <v>222</v>
      </c>
      <c r="L16" s="5">
        <v>1</v>
      </c>
      <c r="M16" s="5">
        <v>4.0999999999999996</v>
      </c>
      <c r="N16" s="5">
        <v>1</v>
      </c>
    </row>
    <row r="17" spans="1:14" x14ac:dyDescent="0.25">
      <c r="A17" s="9">
        <v>42185</v>
      </c>
      <c r="B17" s="5">
        <v>300</v>
      </c>
      <c r="C17" s="5">
        <v>4</v>
      </c>
      <c r="D17" s="5">
        <v>4</v>
      </c>
      <c r="E17" s="5">
        <v>6.88</v>
      </c>
      <c r="F17" s="5">
        <v>6.88</v>
      </c>
      <c r="G17" s="5">
        <v>0.5</v>
      </c>
      <c r="H17" s="5">
        <v>0.1</v>
      </c>
      <c r="I17" s="5">
        <v>0.5</v>
      </c>
      <c r="J17" s="5">
        <v>0.1</v>
      </c>
      <c r="K17" s="5">
        <v>236</v>
      </c>
      <c r="L17" s="5">
        <v>2</v>
      </c>
      <c r="M17" s="5">
        <v>4.0999999999999996</v>
      </c>
      <c r="N17" s="5">
        <v>1</v>
      </c>
    </row>
    <row r="18" spans="1:14" x14ac:dyDescent="0.25">
      <c r="A18" s="9">
        <v>42216</v>
      </c>
      <c r="B18" s="5">
        <v>1.24</v>
      </c>
      <c r="C18" s="5">
        <v>4</v>
      </c>
      <c r="D18" s="5">
        <v>4</v>
      </c>
      <c r="E18" s="5">
        <v>6.87</v>
      </c>
      <c r="F18" s="5">
        <v>6.87</v>
      </c>
      <c r="G18" s="5">
        <v>7.2</v>
      </c>
      <c r="H18" s="5">
        <v>0.1</v>
      </c>
      <c r="I18" s="5">
        <v>7.2</v>
      </c>
      <c r="J18" s="5">
        <v>0.1</v>
      </c>
      <c r="K18" s="5">
        <v>260</v>
      </c>
      <c r="L18" s="5">
        <v>1</v>
      </c>
      <c r="M18" s="5">
        <v>4.0999999999999996</v>
      </c>
      <c r="N18" s="5">
        <v>1</v>
      </c>
    </row>
    <row r="19" spans="1:14" x14ac:dyDescent="0.25">
      <c r="A19" s="9">
        <v>42247</v>
      </c>
      <c r="B19" s="5">
        <v>0.25700000000000001</v>
      </c>
      <c r="C19" s="5">
        <v>4</v>
      </c>
      <c r="D19" s="5">
        <v>4</v>
      </c>
      <c r="E19" s="5">
        <v>6.7</v>
      </c>
      <c r="F19" s="5">
        <v>6.7</v>
      </c>
      <c r="G19" s="5">
        <v>0.5</v>
      </c>
      <c r="H19" s="6">
        <v>0.11</v>
      </c>
      <c r="I19" s="5">
        <v>0.5</v>
      </c>
      <c r="J19" s="5">
        <v>0.11</v>
      </c>
      <c r="K19" s="5">
        <v>350</v>
      </c>
      <c r="L19" s="5">
        <v>2.1</v>
      </c>
      <c r="M19" s="5">
        <v>5</v>
      </c>
      <c r="N19" s="5">
        <v>1</v>
      </c>
    </row>
    <row r="20" spans="1:14" x14ac:dyDescent="0.25">
      <c r="A20" s="9">
        <v>42277</v>
      </c>
      <c r="B20" s="5" t="s">
        <v>10</v>
      </c>
      <c r="C20" s="5">
        <v>4</v>
      </c>
      <c r="D20" s="5">
        <v>4</v>
      </c>
      <c r="E20" s="6">
        <v>6.2</v>
      </c>
      <c r="F20" s="5">
        <v>6.2</v>
      </c>
      <c r="G20" s="5">
        <v>0.5</v>
      </c>
      <c r="H20" s="5">
        <v>0.1</v>
      </c>
      <c r="I20" s="5">
        <v>0.5</v>
      </c>
      <c r="J20" s="5">
        <v>0.1</v>
      </c>
      <c r="K20" s="5" t="s">
        <v>10</v>
      </c>
      <c r="L20" s="5">
        <v>5</v>
      </c>
      <c r="M20" s="5">
        <v>5.0999999999999996</v>
      </c>
      <c r="N20" s="5">
        <v>1</v>
      </c>
    </row>
    <row r="21" spans="1:14" x14ac:dyDescent="0.25">
      <c r="A21" s="9">
        <v>42308</v>
      </c>
      <c r="B21" s="5" t="s">
        <v>10</v>
      </c>
      <c r="C21" s="5">
        <v>5</v>
      </c>
      <c r="D21" s="5">
        <v>5</v>
      </c>
      <c r="E21" s="5">
        <v>6.76</v>
      </c>
      <c r="F21" s="5">
        <v>6.76</v>
      </c>
      <c r="G21" s="5">
        <v>0.5</v>
      </c>
      <c r="H21" s="5">
        <v>0.05</v>
      </c>
      <c r="I21" s="5">
        <v>0.5</v>
      </c>
      <c r="J21" s="5">
        <v>0.05</v>
      </c>
      <c r="K21" s="5">
        <v>600</v>
      </c>
      <c r="L21" s="5">
        <v>6.7000000000000004E-2</v>
      </c>
      <c r="M21" s="5">
        <v>1</v>
      </c>
      <c r="N21" s="5">
        <v>1</v>
      </c>
    </row>
    <row r="22" spans="1:14" x14ac:dyDescent="0.25">
      <c r="A22" s="9">
        <v>42338</v>
      </c>
      <c r="B22" s="5" t="s">
        <v>10</v>
      </c>
      <c r="C22" s="5">
        <v>5</v>
      </c>
      <c r="D22" s="5">
        <v>5</v>
      </c>
      <c r="E22" s="5">
        <v>6.76</v>
      </c>
      <c r="F22" s="5">
        <v>6.76</v>
      </c>
      <c r="G22" s="5">
        <v>0.5</v>
      </c>
      <c r="H22" s="5">
        <v>0.05</v>
      </c>
      <c r="I22" s="5">
        <v>0.5</v>
      </c>
      <c r="J22" s="5">
        <v>0.05</v>
      </c>
      <c r="K22" s="5">
        <v>600</v>
      </c>
      <c r="L22" s="5">
        <v>6.7000000000000004E-2</v>
      </c>
      <c r="M22" s="5">
        <v>1</v>
      </c>
      <c r="N22" s="5">
        <v>1</v>
      </c>
    </row>
    <row r="23" spans="1:14" x14ac:dyDescent="0.25">
      <c r="A23" s="9">
        <v>42369</v>
      </c>
      <c r="B23" s="5">
        <v>0.39</v>
      </c>
      <c r="C23" s="5" t="s">
        <v>14</v>
      </c>
      <c r="D23" s="5" t="s">
        <v>14</v>
      </c>
      <c r="E23" s="5">
        <v>7.03</v>
      </c>
      <c r="F23" s="5">
        <v>7.03</v>
      </c>
      <c r="G23" s="5" t="s">
        <v>11</v>
      </c>
      <c r="H23" s="5" t="s">
        <v>12</v>
      </c>
      <c r="I23" s="5" t="s">
        <v>11</v>
      </c>
      <c r="J23" s="5" t="s">
        <v>12</v>
      </c>
      <c r="K23" s="5">
        <v>270</v>
      </c>
      <c r="L23" s="5" t="s">
        <v>11</v>
      </c>
      <c r="M23" s="5" t="s">
        <v>13</v>
      </c>
      <c r="N23" s="5">
        <v>1</v>
      </c>
    </row>
    <row r="24" spans="1:14" x14ac:dyDescent="0.25">
      <c r="A24" s="9">
        <v>42400</v>
      </c>
      <c r="B24" s="5">
        <v>0.03</v>
      </c>
      <c r="C24" s="5" t="s">
        <v>14</v>
      </c>
      <c r="D24" s="5" t="s">
        <v>14</v>
      </c>
      <c r="E24" s="5">
        <v>6.65</v>
      </c>
      <c r="F24" s="5">
        <v>6.65</v>
      </c>
      <c r="G24" s="5" t="s">
        <v>11</v>
      </c>
      <c r="H24" s="5" t="s">
        <v>15</v>
      </c>
      <c r="I24" s="5" t="s">
        <v>11</v>
      </c>
      <c r="J24" s="5" t="s">
        <v>15</v>
      </c>
      <c r="K24" s="5">
        <v>107</v>
      </c>
      <c r="L24" s="5" t="s">
        <v>14</v>
      </c>
      <c r="M24" s="5" t="s">
        <v>11</v>
      </c>
      <c r="N24" s="5">
        <v>1</v>
      </c>
    </row>
    <row r="25" spans="1:14" x14ac:dyDescent="0.25">
      <c r="A25" s="9">
        <v>42429</v>
      </c>
      <c r="B25" s="5">
        <v>0.39</v>
      </c>
      <c r="C25" s="5" t="s">
        <v>14</v>
      </c>
      <c r="D25" s="5" t="s">
        <v>14</v>
      </c>
      <c r="E25" s="5">
        <v>7.17</v>
      </c>
      <c r="F25" s="5">
        <v>7.17</v>
      </c>
      <c r="G25" s="5" t="s">
        <v>11</v>
      </c>
      <c r="H25" s="5" t="s">
        <v>16</v>
      </c>
      <c r="I25" s="5" t="s">
        <v>11</v>
      </c>
      <c r="J25" s="5" t="s">
        <v>16</v>
      </c>
      <c r="K25" s="5">
        <v>268.29000000000002</v>
      </c>
      <c r="L25" s="5" t="s">
        <v>16</v>
      </c>
      <c r="M25" s="5" t="s">
        <v>17</v>
      </c>
      <c r="N25" s="5">
        <v>1</v>
      </c>
    </row>
    <row r="26" spans="1:14" x14ac:dyDescent="0.25">
      <c r="A26" s="9">
        <v>42460</v>
      </c>
      <c r="B26" s="5">
        <v>0.24</v>
      </c>
      <c r="C26" s="5" t="s">
        <v>20</v>
      </c>
      <c r="D26" s="5" t="s">
        <v>20</v>
      </c>
      <c r="E26" s="5">
        <v>6.9</v>
      </c>
      <c r="F26" s="5">
        <v>6.9</v>
      </c>
      <c r="G26" s="5">
        <v>1.3</v>
      </c>
      <c r="H26" s="5" t="s">
        <v>18</v>
      </c>
      <c r="I26" s="5">
        <v>1.3</v>
      </c>
      <c r="J26" s="5" t="s">
        <v>18</v>
      </c>
      <c r="K26" s="5">
        <v>240</v>
      </c>
      <c r="L26" s="5" t="s">
        <v>18</v>
      </c>
      <c r="M26" s="5" t="s">
        <v>19</v>
      </c>
      <c r="N26" s="5">
        <v>1</v>
      </c>
    </row>
    <row r="27" spans="1:14" x14ac:dyDescent="0.25">
      <c r="A27" s="9">
        <v>42490</v>
      </c>
      <c r="B27" s="5">
        <v>0.4032</v>
      </c>
      <c r="C27" s="5" t="s">
        <v>14</v>
      </c>
      <c r="D27" s="5" t="s">
        <v>14</v>
      </c>
      <c r="E27" s="5">
        <v>6.94</v>
      </c>
      <c r="F27" s="5">
        <v>6.94</v>
      </c>
      <c r="G27" s="5" t="s">
        <v>11</v>
      </c>
      <c r="H27" s="5" t="s">
        <v>21</v>
      </c>
      <c r="I27" s="5" t="s">
        <v>11</v>
      </c>
      <c r="J27" s="5" t="s">
        <v>21</v>
      </c>
      <c r="K27" s="5">
        <v>280</v>
      </c>
      <c r="L27" s="5" t="s">
        <v>21</v>
      </c>
      <c r="M27" s="5" t="s">
        <v>11</v>
      </c>
      <c r="N27" s="5">
        <v>1</v>
      </c>
    </row>
    <row r="28" spans="1:14" x14ac:dyDescent="0.25">
      <c r="A28" s="9">
        <v>42521</v>
      </c>
      <c r="B28" s="5">
        <v>0.14000000000000001</v>
      </c>
      <c r="C28" s="5" t="s">
        <v>14</v>
      </c>
      <c r="D28" s="5" t="s">
        <v>14</v>
      </c>
      <c r="E28" s="5">
        <v>6.59</v>
      </c>
      <c r="F28" s="5">
        <v>7.85</v>
      </c>
      <c r="G28" s="5" t="s">
        <v>11</v>
      </c>
      <c r="H28" s="5" t="s">
        <v>22</v>
      </c>
      <c r="I28" s="5" t="s">
        <v>11</v>
      </c>
      <c r="J28" s="5" t="s">
        <v>22</v>
      </c>
      <c r="K28" s="5">
        <v>225</v>
      </c>
      <c r="L28" s="5" t="s">
        <v>22</v>
      </c>
      <c r="M28" s="5" t="s">
        <v>17</v>
      </c>
      <c r="N28" s="5">
        <v>1</v>
      </c>
    </row>
    <row r="29" spans="1:14" x14ac:dyDescent="0.25">
      <c r="A29" s="9">
        <v>42551</v>
      </c>
      <c r="B29" s="5">
        <v>0.153</v>
      </c>
      <c r="C29" s="5">
        <v>5</v>
      </c>
      <c r="D29" s="5">
        <v>5</v>
      </c>
      <c r="E29" s="5">
        <v>6.67</v>
      </c>
      <c r="F29" s="5">
        <v>6.7</v>
      </c>
      <c r="G29" s="5" t="s">
        <v>11</v>
      </c>
      <c r="H29" s="5" t="s">
        <v>23</v>
      </c>
      <c r="I29" s="5" t="s">
        <v>11</v>
      </c>
      <c r="J29" s="5" t="s">
        <v>23</v>
      </c>
      <c r="K29" s="5">
        <v>260</v>
      </c>
      <c r="L29" s="5" t="s">
        <v>24</v>
      </c>
      <c r="M29" s="5">
        <v>1.01</v>
      </c>
      <c r="N29" s="5">
        <v>1</v>
      </c>
    </row>
    <row r="30" spans="1:14" x14ac:dyDescent="0.25">
      <c r="A30" s="9">
        <v>42582</v>
      </c>
      <c r="B30" s="5">
        <v>0</v>
      </c>
      <c r="C30" s="5" t="s">
        <v>14</v>
      </c>
      <c r="D30" s="5" t="s">
        <v>14</v>
      </c>
      <c r="E30" s="5" t="s">
        <v>26</v>
      </c>
      <c r="F30" s="5">
        <v>6.33</v>
      </c>
      <c r="G30" s="5" t="s">
        <v>11</v>
      </c>
      <c r="H30" s="5" t="s">
        <v>21</v>
      </c>
      <c r="I30" s="5" t="s">
        <v>11</v>
      </c>
      <c r="J30" s="5" t="s">
        <v>21</v>
      </c>
      <c r="K30" s="5">
        <v>0</v>
      </c>
      <c r="L30" s="5" t="s">
        <v>21</v>
      </c>
      <c r="M30" s="5" t="s">
        <v>25</v>
      </c>
      <c r="N30" s="5">
        <v>1</v>
      </c>
    </row>
    <row r="31" spans="1:14" x14ac:dyDescent="0.25">
      <c r="A31" s="9">
        <v>42613</v>
      </c>
      <c r="B31" s="5">
        <v>0.18</v>
      </c>
      <c r="C31" s="5">
        <v>2.4</v>
      </c>
      <c r="D31" s="5">
        <v>2.4</v>
      </c>
      <c r="E31" s="6">
        <v>6.48</v>
      </c>
      <c r="F31" s="5">
        <v>7.8</v>
      </c>
      <c r="G31" s="5" t="s">
        <v>11</v>
      </c>
      <c r="H31" s="5" t="s">
        <v>23</v>
      </c>
      <c r="I31" s="5" t="s">
        <v>11</v>
      </c>
      <c r="J31" s="5" t="s">
        <v>23</v>
      </c>
      <c r="K31" s="5">
        <v>250</v>
      </c>
      <c r="L31" s="5" t="s">
        <v>23</v>
      </c>
      <c r="M31" s="5" t="s">
        <v>11</v>
      </c>
      <c r="N31" s="5">
        <v>1</v>
      </c>
    </row>
    <row r="32" spans="1:14" x14ac:dyDescent="0.25">
      <c r="A32" s="9">
        <v>42643</v>
      </c>
      <c r="B32" s="5">
        <v>1.1999999999999999E-3</v>
      </c>
      <c r="C32" s="5">
        <v>1.3</v>
      </c>
      <c r="D32" s="5">
        <v>1.3</v>
      </c>
      <c r="E32" s="6">
        <v>6.39</v>
      </c>
      <c r="F32" s="5">
        <v>6.39</v>
      </c>
      <c r="G32" s="5" t="s">
        <v>11</v>
      </c>
      <c r="H32" s="5" t="s">
        <v>23</v>
      </c>
      <c r="I32" s="5" t="s">
        <v>11</v>
      </c>
      <c r="J32" s="5" t="s">
        <v>23</v>
      </c>
      <c r="K32" s="5">
        <v>124.7</v>
      </c>
      <c r="L32" s="5" t="s">
        <v>23</v>
      </c>
      <c r="M32" s="5" t="s">
        <v>11</v>
      </c>
      <c r="N32" s="5">
        <v>1</v>
      </c>
    </row>
    <row r="33" spans="1:14" x14ac:dyDescent="0.25">
      <c r="A33" s="9">
        <v>42674</v>
      </c>
      <c r="B33" s="5">
        <v>2.7000000000000001E-3</v>
      </c>
      <c r="C33" s="5">
        <v>2.4</v>
      </c>
      <c r="D33" s="5">
        <v>2.4</v>
      </c>
      <c r="E33" s="6">
        <v>6.02</v>
      </c>
      <c r="F33" s="5">
        <v>7.89</v>
      </c>
      <c r="G33" s="5" t="s">
        <v>11</v>
      </c>
      <c r="H33" s="5" t="s">
        <v>21</v>
      </c>
      <c r="I33" s="5" t="s">
        <v>11</v>
      </c>
      <c r="J33" s="5" t="s">
        <v>21</v>
      </c>
      <c r="K33" s="5">
        <v>270</v>
      </c>
      <c r="L33" s="5" t="s">
        <v>21</v>
      </c>
      <c r="M33" s="5" t="s">
        <v>27</v>
      </c>
      <c r="N33" s="5">
        <v>1</v>
      </c>
    </row>
    <row r="34" spans="1:14" x14ac:dyDescent="0.25">
      <c r="A34" s="9">
        <v>42704</v>
      </c>
      <c r="B34" s="5">
        <v>2.7000000000000001E-3</v>
      </c>
      <c r="C34" s="5">
        <v>6.64</v>
      </c>
      <c r="D34" s="5">
        <v>6.64</v>
      </c>
      <c r="E34" s="5">
        <v>6.62</v>
      </c>
      <c r="F34" s="5">
        <v>7.4</v>
      </c>
      <c r="G34" s="5" t="s">
        <v>11</v>
      </c>
      <c r="H34" s="5" t="s">
        <v>21</v>
      </c>
      <c r="I34" s="5" t="s">
        <v>11</v>
      </c>
      <c r="J34" s="5" t="s">
        <v>21</v>
      </c>
      <c r="K34" s="5">
        <v>269</v>
      </c>
      <c r="L34" s="5" t="s">
        <v>21</v>
      </c>
      <c r="M34" s="5" t="s">
        <v>27</v>
      </c>
      <c r="N34" s="5">
        <v>1</v>
      </c>
    </row>
    <row r="35" spans="1:14" x14ac:dyDescent="0.25">
      <c r="A35" s="9">
        <v>42735</v>
      </c>
      <c r="B35" s="5">
        <v>3.5999999999999999E-3</v>
      </c>
      <c r="C35" s="5">
        <v>9</v>
      </c>
      <c r="D35" s="5">
        <v>9</v>
      </c>
      <c r="E35" s="5">
        <v>6.66</v>
      </c>
      <c r="F35" s="5">
        <v>7.1</v>
      </c>
      <c r="G35" s="5" t="s">
        <v>11</v>
      </c>
      <c r="H35" s="5" t="s">
        <v>21</v>
      </c>
      <c r="I35" s="5" t="s">
        <v>11</v>
      </c>
      <c r="J35" s="5" t="s">
        <v>21</v>
      </c>
      <c r="K35" s="5">
        <v>361</v>
      </c>
      <c r="L35" s="5" t="s">
        <v>21</v>
      </c>
      <c r="M35" s="5">
        <v>1.4</v>
      </c>
      <c r="N35" s="5">
        <v>1</v>
      </c>
    </row>
    <row r="36" spans="1:14" x14ac:dyDescent="0.25">
      <c r="A36" s="9">
        <v>42766</v>
      </c>
      <c r="B36" s="5">
        <v>0.24</v>
      </c>
      <c r="C36" s="5">
        <v>4</v>
      </c>
      <c r="D36" s="5">
        <v>4</v>
      </c>
      <c r="E36" s="5">
        <v>6.75</v>
      </c>
      <c r="F36" s="5">
        <v>7.1</v>
      </c>
      <c r="G36" s="5" t="s">
        <v>11</v>
      </c>
      <c r="H36" s="5" t="s">
        <v>23</v>
      </c>
      <c r="I36" s="5" t="s">
        <v>11</v>
      </c>
      <c r="J36" s="5" t="s">
        <v>23</v>
      </c>
      <c r="K36" s="5">
        <v>284</v>
      </c>
      <c r="L36" s="5" t="s">
        <v>23</v>
      </c>
      <c r="M36" s="5" t="s">
        <v>11</v>
      </c>
      <c r="N36" s="5">
        <v>1</v>
      </c>
    </row>
    <row r="37" spans="1:14" x14ac:dyDescent="0.25">
      <c r="A37" s="9">
        <v>42794</v>
      </c>
      <c r="B37" s="5">
        <v>0.17</v>
      </c>
      <c r="C37" s="5">
        <v>1</v>
      </c>
      <c r="D37" s="5">
        <v>1</v>
      </c>
      <c r="E37" s="5">
        <v>6.91</v>
      </c>
      <c r="F37" s="5">
        <v>7.3</v>
      </c>
      <c r="G37" s="5" t="s">
        <v>11</v>
      </c>
      <c r="H37" s="5" t="s">
        <v>21</v>
      </c>
      <c r="I37" s="5" t="s">
        <v>11</v>
      </c>
      <c r="J37" s="5" t="s">
        <v>21</v>
      </c>
      <c r="K37" s="5">
        <v>200</v>
      </c>
      <c r="L37" s="5" t="s">
        <v>21</v>
      </c>
      <c r="M37" s="5" t="s">
        <v>11</v>
      </c>
      <c r="N37" s="5">
        <v>1</v>
      </c>
    </row>
    <row r="38" spans="1:14" x14ac:dyDescent="0.25">
      <c r="A38" s="9">
        <v>42825</v>
      </c>
      <c r="B38" s="5">
        <v>0.156</v>
      </c>
      <c r="C38" s="5" t="s">
        <v>31</v>
      </c>
      <c r="D38" s="5" t="s">
        <v>31</v>
      </c>
      <c r="E38" s="5">
        <v>6.75</v>
      </c>
      <c r="F38" s="5">
        <v>7.2</v>
      </c>
      <c r="G38" s="5" t="s">
        <v>11</v>
      </c>
      <c r="H38" s="5" t="s">
        <v>28</v>
      </c>
      <c r="I38" s="5" t="s">
        <v>11</v>
      </c>
      <c r="J38" s="5" t="s">
        <v>29</v>
      </c>
      <c r="K38" s="5">
        <v>210</v>
      </c>
      <c r="L38" s="5" t="s">
        <v>21</v>
      </c>
      <c r="M38" s="5" t="s">
        <v>30</v>
      </c>
      <c r="N38" s="5">
        <v>1</v>
      </c>
    </row>
    <row r="39" spans="1:14" x14ac:dyDescent="0.25">
      <c r="A39" s="9">
        <v>42855</v>
      </c>
      <c r="B39" s="5">
        <v>0.86</v>
      </c>
      <c r="C39" s="5">
        <v>1.2</v>
      </c>
      <c r="D39" s="5">
        <v>1.2</v>
      </c>
      <c r="E39" s="5">
        <v>6.97</v>
      </c>
      <c r="F39" s="6">
        <v>8.9</v>
      </c>
      <c r="G39" s="5" t="s">
        <v>11</v>
      </c>
      <c r="H39" s="5" t="s">
        <v>23</v>
      </c>
      <c r="I39" s="5" t="s">
        <v>11</v>
      </c>
      <c r="J39" s="5" t="s">
        <v>23</v>
      </c>
      <c r="K39" s="5">
        <v>210</v>
      </c>
      <c r="L39" s="5" t="s">
        <v>23</v>
      </c>
      <c r="M39" s="5" t="s">
        <v>27</v>
      </c>
      <c r="N39" s="5">
        <v>1</v>
      </c>
    </row>
    <row r="40" spans="1:14" x14ac:dyDescent="0.25">
      <c r="A40" s="9">
        <v>42886</v>
      </c>
      <c r="B40" s="5">
        <v>0.14899999999999999</v>
      </c>
      <c r="C40" s="5" t="s">
        <v>11</v>
      </c>
      <c r="D40" s="5" t="s">
        <v>11</v>
      </c>
      <c r="E40" s="5">
        <v>6.63</v>
      </c>
      <c r="F40" s="5">
        <v>7.4</v>
      </c>
      <c r="G40" s="5" t="s">
        <v>11</v>
      </c>
      <c r="H40" s="5" t="s">
        <v>23</v>
      </c>
      <c r="I40" s="5" t="s">
        <v>11</v>
      </c>
      <c r="J40" s="5" t="s">
        <v>23</v>
      </c>
      <c r="K40" s="5">
        <v>180</v>
      </c>
      <c r="L40" s="5" t="s">
        <v>11</v>
      </c>
      <c r="M40" s="5" t="s">
        <v>11</v>
      </c>
      <c r="N40" s="5">
        <v>1</v>
      </c>
    </row>
    <row r="41" spans="1:14" x14ac:dyDescent="0.25">
      <c r="A41" s="9">
        <v>42916</v>
      </c>
      <c r="B41" s="5">
        <v>0.439</v>
      </c>
      <c r="C41" s="5" t="s">
        <v>11</v>
      </c>
      <c r="D41" s="5" t="s">
        <v>11</v>
      </c>
      <c r="E41" s="5">
        <v>6.7</v>
      </c>
      <c r="F41" s="5">
        <v>7.2</v>
      </c>
      <c r="G41" s="5" t="s">
        <v>11</v>
      </c>
      <c r="H41" s="5" t="s">
        <v>32</v>
      </c>
      <c r="I41" s="5" t="s">
        <v>11</v>
      </c>
      <c r="J41" s="5" t="s">
        <v>32</v>
      </c>
      <c r="K41" s="5">
        <v>250</v>
      </c>
      <c r="L41" s="5" t="s">
        <v>33</v>
      </c>
      <c r="M41" s="5" t="s">
        <v>17</v>
      </c>
      <c r="N41" s="5">
        <v>1</v>
      </c>
    </row>
    <row r="42" spans="1:14" x14ac:dyDescent="0.25">
      <c r="A42" s="9">
        <v>42947</v>
      </c>
      <c r="B42" s="5">
        <v>0.29399999999999998</v>
      </c>
      <c r="C42" s="5">
        <v>1.3</v>
      </c>
      <c r="D42" s="5">
        <v>1.3</v>
      </c>
      <c r="E42" s="5">
        <v>6.6</v>
      </c>
      <c r="F42" s="5">
        <v>6.6</v>
      </c>
      <c r="G42" s="5" t="s">
        <v>11</v>
      </c>
      <c r="H42" s="5" t="s">
        <v>34</v>
      </c>
      <c r="I42" s="5" t="s">
        <v>11</v>
      </c>
      <c r="J42" s="5" t="s">
        <v>34</v>
      </c>
      <c r="K42" s="5">
        <v>290</v>
      </c>
      <c r="L42" s="5" t="s">
        <v>11</v>
      </c>
      <c r="M42" s="5" t="s">
        <v>11</v>
      </c>
      <c r="N42" s="5">
        <v>1</v>
      </c>
    </row>
    <row r="43" spans="1:14" x14ac:dyDescent="0.25">
      <c r="A43" s="9">
        <v>42978</v>
      </c>
      <c r="B43" s="5">
        <v>1.84</v>
      </c>
      <c r="C43" s="5">
        <v>5.6</v>
      </c>
      <c r="D43" s="5">
        <v>5.6</v>
      </c>
      <c r="E43" s="6">
        <v>6.2</v>
      </c>
      <c r="F43" s="5">
        <v>6.6</v>
      </c>
      <c r="G43" s="5" t="s">
        <v>11</v>
      </c>
      <c r="H43" s="5" t="s">
        <v>32</v>
      </c>
      <c r="I43" s="5" t="s">
        <v>11</v>
      </c>
      <c r="J43" s="5" t="s">
        <v>32</v>
      </c>
      <c r="K43" s="5">
        <v>255</v>
      </c>
      <c r="L43" s="5" t="s">
        <v>32</v>
      </c>
      <c r="M43" s="5" t="s">
        <v>11</v>
      </c>
      <c r="N43" s="5">
        <v>1</v>
      </c>
    </row>
    <row r="44" spans="1:14" x14ac:dyDescent="0.25">
      <c r="A44" s="9">
        <v>43008</v>
      </c>
      <c r="B44" s="5">
        <v>0.19420000000000001</v>
      </c>
      <c r="C44" s="5">
        <v>8.8000000000000007</v>
      </c>
      <c r="D44" s="5">
        <v>8.8000000000000007</v>
      </c>
      <c r="E44" s="6">
        <v>6.47</v>
      </c>
      <c r="F44" s="5">
        <v>6.8</v>
      </c>
      <c r="G44" s="5" t="s">
        <v>35</v>
      </c>
      <c r="H44" s="5" t="s">
        <v>36</v>
      </c>
      <c r="I44" s="5" t="s">
        <v>35</v>
      </c>
      <c r="J44" s="5" t="s">
        <v>36</v>
      </c>
      <c r="K44" s="5">
        <v>220</v>
      </c>
      <c r="L44" s="5" t="s">
        <v>37</v>
      </c>
      <c r="M44" s="5" t="s">
        <v>30</v>
      </c>
      <c r="N44" s="5">
        <v>1</v>
      </c>
    </row>
    <row r="45" spans="1:14" x14ac:dyDescent="0.25">
      <c r="A45" s="9">
        <v>43039</v>
      </c>
      <c r="B45" s="5">
        <v>0.32</v>
      </c>
      <c r="C45" s="5">
        <v>6.2</v>
      </c>
      <c r="D45" s="5">
        <v>6.2</v>
      </c>
      <c r="E45" s="6">
        <v>6.33</v>
      </c>
      <c r="F45" s="5">
        <v>6.8</v>
      </c>
      <c r="G45" s="5" t="s">
        <v>11</v>
      </c>
      <c r="H45" s="5" t="s">
        <v>38</v>
      </c>
      <c r="I45" s="5" t="s">
        <v>11</v>
      </c>
      <c r="J45" s="5" t="s">
        <v>38</v>
      </c>
      <c r="K45" s="5">
        <v>320</v>
      </c>
      <c r="L45" s="5" t="s">
        <v>11</v>
      </c>
      <c r="M45" s="5" t="s">
        <v>30</v>
      </c>
      <c r="N45" s="5">
        <v>1</v>
      </c>
    </row>
    <row r="46" spans="1:14" x14ac:dyDescent="0.25">
      <c r="A46" s="9">
        <v>43069</v>
      </c>
      <c r="B46" s="5">
        <v>9.9359999999999999</v>
      </c>
      <c r="C46" s="5">
        <v>4.3</v>
      </c>
      <c r="D46" s="5">
        <v>4.3</v>
      </c>
      <c r="E46" s="5">
        <v>6.8</v>
      </c>
      <c r="F46" s="5">
        <v>7.08</v>
      </c>
      <c r="G46" s="5" t="s">
        <v>11</v>
      </c>
      <c r="H46" s="5" t="s">
        <v>34</v>
      </c>
      <c r="I46" s="5" t="s">
        <v>11</v>
      </c>
      <c r="J46" s="5" t="s">
        <v>34</v>
      </c>
      <c r="K46" s="5">
        <v>230</v>
      </c>
      <c r="L46" s="5" t="s">
        <v>11</v>
      </c>
      <c r="M46" s="5" t="s">
        <v>30</v>
      </c>
      <c r="N46" s="5">
        <v>1</v>
      </c>
    </row>
    <row r="47" spans="1:14" x14ac:dyDescent="0.25">
      <c r="A47" s="9">
        <v>43100</v>
      </c>
      <c r="B47" s="5">
        <v>1.5E-3</v>
      </c>
      <c r="C47" s="5">
        <v>2.7</v>
      </c>
      <c r="D47" s="5">
        <v>2.7</v>
      </c>
      <c r="E47" s="5">
        <v>6.7</v>
      </c>
      <c r="F47" s="5">
        <v>6.83</v>
      </c>
      <c r="G47" s="5">
        <v>0.28000000000000003</v>
      </c>
      <c r="H47" s="5" t="s">
        <v>12</v>
      </c>
      <c r="I47" s="5">
        <v>0.28000000000000003</v>
      </c>
      <c r="J47" s="5" t="s">
        <v>12</v>
      </c>
      <c r="K47" s="5">
        <v>151</v>
      </c>
      <c r="L47" s="5" t="s">
        <v>39</v>
      </c>
      <c r="M47" s="5" t="s">
        <v>30</v>
      </c>
      <c r="N47" s="5">
        <v>1</v>
      </c>
    </row>
    <row r="48" spans="1:14" x14ac:dyDescent="0.25">
      <c r="A48" s="9">
        <v>43131</v>
      </c>
      <c r="B48" s="5">
        <v>1.01</v>
      </c>
      <c r="C48" s="5">
        <v>2.1</v>
      </c>
      <c r="D48" s="5">
        <v>2.1</v>
      </c>
      <c r="E48" s="5">
        <v>6.88</v>
      </c>
      <c r="F48" s="5">
        <v>7.2</v>
      </c>
      <c r="G48" s="5" t="s">
        <v>11</v>
      </c>
      <c r="H48" s="5" t="s">
        <v>38</v>
      </c>
      <c r="I48" s="5" t="s">
        <v>11</v>
      </c>
      <c r="J48" s="5" t="s">
        <v>38</v>
      </c>
      <c r="K48" s="5">
        <v>227</v>
      </c>
      <c r="L48" s="5" t="s">
        <v>38</v>
      </c>
      <c r="M48" s="5">
        <v>1.8</v>
      </c>
      <c r="N48" s="5">
        <v>1</v>
      </c>
    </row>
    <row r="49" spans="1:14" x14ac:dyDescent="0.25">
      <c r="A49" s="9">
        <v>43159</v>
      </c>
      <c r="B49" s="5">
        <v>0.15</v>
      </c>
      <c r="C49" s="5">
        <v>8.8000000000000007</v>
      </c>
      <c r="D49" s="5">
        <v>8.8000000000000007</v>
      </c>
      <c r="E49" s="6">
        <v>6.47</v>
      </c>
      <c r="F49" s="5">
        <v>7</v>
      </c>
      <c r="G49" s="5">
        <v>1.1000000000000001</v>
      </c>
      <c r="H49" s="5" t="s">
        <v>40</v>
      </c>
      <c r="I49" s="5">
        <v>1.1000000000000001</v>
      </c>
      <c r="J49" s="5" t="s">
        <v>40</v>
      </c>
      <c r="K49" s="5">
        <v>225</v>
      </c>
      <c r="L49" s="5" t="s">
        <v>11</v>
      </c>
      <c r="M49" s="5" t="s">
        <v>25</v>
      </c>
      <c r="N49" s="5">
        <v>1</v>
      </c>
    </row>
    <row r="50" spans="1:14" x14ac:dyDescent="0.25">
      <c r="A50" s="9">
        <v>43190</v>
      </c>
      <c r="B50" s="5">
        <v>0.33</v>
      </c>
      <c r="C50" s="5">
        <v>7.2</v>
      </c>
      <c r="D50" s="5">
        <v>7.2</v>
      </c>
      <c r="E50" s="5">
        <v>6.53</v>
      </c>
      <c r="F50" s="5">
        <v>7.4</v>
      </c>
      <c r="G50" s="5">
        <v>1.66</v>
      </c>
      <c r="H50" s="5" t="s">
        <v>36</v>
      </c>
      <c r="I50" s="5">
        <v>1.66</v>
      </c>
      <c r="J50" s="5" t="s">
        <v>36</v>
      </c>
      <c r="K50" s="5">
        <v>230</v>
      </c>
      <c r="L50" s="5" t="s">
        <v>37</v>
      </c>
      <c r="M50" s="5">
        <v>0.99</v>
      </c>
      <c r="N50" s="5">
        <v>1</v>
      </c>
    </row>
    <row r="51" spans="1:14" x14ac:dyDescent="0.25">
      <c r="A51" s="9">
        <v>43220</v>
      </c>
      <c r="B51" s="5">
        <v>0.02</v>
      </c>
      <c r="C51" s="5">
        <v>2.8</v>
      </c>
      <c r="D51" s="5">
        <v>2.8</v>
      </c>
      <c r="E51" s="5">
        <v>6.63</v>
      </c>
      <c r="F51" s="5">
        <v>7.29</v>
      </c>
      <c r="G51" s="5">
        <v>2</v>
      </c>
      <c r="H51" s="5" t="s">
        <v>40</v>
      </c>
      <c r="I51" s="5">
        <v>2</v>
      </c>
      <c r="J51" s="5" t="s">
        <v>40</v>
      </c>
      <c r="K51" s="5">
        <v>220</v>
      </c>
      <c r="L51" s="5" t="s">
        <v>38</v>
      </c>
      <c r="M51" s="5">
        <v>2.1</v>
      </c>
      <c r="N51" s="5">
        <v>1</v>
      </c>
    </row>
    <row r="52" spans="1:14" x14ac:dyDescent="0.25">
      <c r="A52" s="9">
        <v>43251</v>
      </c>
      <c r="B52" s="5">
        <v>7.0000000000000001E-3</v>
      </c>
      <c r="C52" s="5">
        <v>14.4</v>
      </c>
      <c r="D52" s="5">
        <v>14.4</v>
      </c>
      <c r="E52" s="5">
        <v>6.69</v>
      </c>
      <c r="F52" s="5">
        <v>6.9</v>
      </c>
      <c r="G52" s="5">
        <v>4.0999999999999996</v>
      </c>
      <c r="H52" s="5" t="s">
        <v>40</v>
      </c>
      <c r="I52" s="5">
        <v>4.0999999999999996</v>
      </c>
      <c r="J52" s="5" t="s">
        <v>40</v>
      </c>
      <c r="K52" s="5">
        <v>320</v>
      </c>
      <c r="L52" s="5">
        <v>4.9000000000000002E-2</v>
      </c>
      <c r="M52" s="5" t="s">
        <v>17</v>
      </c>
      <c r="N52" s="5">
        <v>1</v>
      </c>
    </row>
    <row r="53" spans="1:14" x14ac:dyDescent="0.25">
      <c r="A53" s="9">
        <v>43281</v>
      </c>
      <c r="B53" s="5">
        <v>2.5499999999999998E-2</v>
      </c>
      <c r="C53" s="5">
        <v>0.6</v>
      </c>
      <c r="D53" s="5">
        <v>0.6</v>
      </c>
      <c r="E53" s="5">
        <v>6.68</v>
      </c>
      <c r="F53" s="5">
        <v>7.9</v>
      </c>
      <c r="G53" s="5">
        <v>1.4</v>
      </c>
      <c r="H53" s="5" t="s">
        <v>29</v>
      </c>
      <c r="I53" s="5">
        <v>1.4</v>
      </c>
      <c r="J53" s="5" t="s">
        <v>29</v>
      </c>
      <c r="K53" s="5">
        <v>560</v>
      </c>
      <c r="L53" s="5" t="s">
        <v>41</v>
      </c>
      <c r="M53" s="5" t="s">
        <v>11</v>
      </c>
      <c r="N53" s="5">
        <v>1</v>
      </c>
    </row>
    <row r="54" spans="1:14" x14ac:dyDescent="0.25">
      <c r="A54" s="9">
        <v>43312</v>
      </c>
      <c r="B54" s="5">
        <v>5.3E-3</v>
      </c>
      <c r="C54" s="5">
        <v>1.3</v>
      </c>
      <c r="D54" s="5">
        <v>1.3</v>
      </c>
      <c r="E54" s="5">
        <v>6.69</v>
      </c>
      <c r="F54" s="5">
        <v>6.69</v>
      </c>
      <c r="G54" s="5">
        <v>1.3</v>
      </c>
      <c r="H54" s="5" t="s">
        <v>40</v>
      </c>
      <c r="I54" s="5">
        <v>1.3</v>
      </c>
      <c r="J54" s="5" t="s">
        <v>40</v>
      </c>
      <c r="K54" s="5">
        <v>530</v>
      </c>
      <c r="L54" s="5" t="s">
        <v>38</v>
      </c>
      <c r="M54" s="5" t="s">
        <v>17</v>
      </c>
      <c r="N54" s="5">
        <v>1</v>
      </c>
    </row>
    <row r="55" spans="1:14" x14ac:dyDescent="0.25">
      <c r="A55" s="9">
        <v>43343</v>
      </c>
      <c r="B55" s="5">
        <v>1.5749</v>
      </c>
      <c r="C55" s="5" t="s">
        <v>20</v>
      </c>
      <c r="D55" s="5" t="s">
        <v>20</v>
      </c>
      <c r="E55" s="5">
        <v>7.8</v>
      </c>
      <c r="F55" s="5">
        <v>7.8</v>
      </c>
      <c r="G55" s="5" t="s">
        <v>42</v>
      </c>
      <c r="H55" s="5" t="s">
        <v>43</v>
      </c>
      <c r="I55" s="5" t="s">
        <v>42</v>
      </c>
      <c r="J55" s="5" t="s">
        <v>43</v>
      </c>
      <c r="K55" s="5">
        <v>300</v>
      </c>
      <c r="L55" s="5" t="s">
        <v>43</v>
      </c>
      <c r="M55" s="5" t="s">
        <v>44</v>
      </c>
      <c r="N55" s="5">
        <v>9</v>
      </c>
    </row>
    <row r="56" spans="1:14" x14ac:dyDescent="0.25">
      <c r="A56" s="9">
        <v>43373</v>
      </c>
      <c r="B56" s="5">
        <v>1.5109999999999999</v>
      </c>
      <c r="C56" s="5" t="s">
        <v>20</v>
      </c>
      <c r="D56" s="5" t="s">
        <v>20</v>
      </c>
      <c r="E56" s="5">
        <v>7.8</v>
      </c>
      <c r="F56" s="5">
        <v>7.8</v>
      </c>
      <c r="G56" s="5" t="s">
        <v>42</v>
      </c>
      <c r="H56" s="5" t="s">
        <v>43</v>
      </c>
      <c r="I56" s="5" t="s">
        <v>42</v>
      </c>
      <c r="J56" s="5" t="s">
        <v>43</v>
      </c>
      <c r="K56" s="5">
        <v>260</v>
      </c>
      <c r="L56" s="5" t="s">
        <v>45</v>
      </c>
      <c r="M56" s="5" t="s">
        <v>44</v>
      </c>
      <c r="N56" s="5">
        <v>8</v>
      </c>
    </row>
    <row r="57" spans="1:14" x14ac:dyDescent="0.25">
      <c r="A57" s="9">
        <v>43404</v>
      </c>
      <c r="B57" s="5">
        <v>1.167</v>
      </c>
      <c r="C57" s="5" t="s">
        <v>20</v>
      </c>
      <c r="D57" s="5" t="s">
        <v>20</v>
      </c>
      <c r="E57" s="5">
        <v>8</v>
      </c>
      <c r="F57" s="5">
        <v>8</v>
      </c>
      <c r="G57" s="5" t="s">
        <v>42</v>
      </c>
      <c r="H57" s="5" t="s">
        <v>43</v>
      </c>
      <c r="I57" s="5" t="s">
        <v>42</v>
      </c>
      <c r="J57" s="5" t="s">
        <v>43</v>
      </c>
      <c r="K57" s="5">
        <v>303</v>
      </c>
      <c r="L57" s="5" t="s">
        <v>43</v>
      </c>
      <c r="M57" s="5" t="s">
        <v>44</v>
      </c>
      <c r="N57" s="5">
        <v>8</v>
      </c>
    </row>
    <row r="58" spans="1:14" x14ac:dyDescent="0.25">
      <c r="A58" s="9">
        <v>43434</v>
      </c>
      <c r="B58" s="5">
        <v>3.19</v>
      </c>
      <c r="C58" s="5" t="s">
        <v>20</v>
      </c>
      <c r="D58" s="5" t="s">
        <v>20</v>
      </c>
      <c r="E58" s="5">
        <v>6.6</v>
      </c>
      <c r="F58" s="5">
        <v>8.4700000000000006</v>
      </c>
      <c r="G58" s="5" t="s">
        <v>42</v>
      </c>
      <c r="H58" s="5" t="s">
        <v>43</v>
      </c>
      <c r="I58" s="5" t="s">
        <v>42</v>
      </c>
      <c r="J58" s="5" t="s">
        <v>43</v>
      </c>
      <c r="K58" s="5">
        <v>260</v>
      </c>
      <c r="L58" s="5" t="s">
        <v>43</v>
      </c>
      <c r="M58" s="5" t="s">
        <v>44</v>
      </c>
      <c r="N58" s="5">
        <v>20</v>
      </c>
    </row>
    <row r="59" spans="1:14" x14ac:dyDescent="0.25">
      <c r="A59" s="9">
        <v>43465</v>
      </c>
      <c r="B59" s="5">
        <v>7.4</v>
      </c>
      <c r="C59" s="5" t="s">
        <v>20</v>
      </c>
      <c r="D59" s="5" t="s">
        <v>20</v>
      </c>
      <c r="E59" s="5">
        <v>6.82</v>
      </c>
      <c r="F59" s="5">
        <v>7.27</v>
      </c>
      <c r="G59" s="5" t="s">
        <v>42</v>
      </c>
      <c r="H59" s="5" t="s">
        <v>43</v>
      </c>
      <c r="I59" s="5" t="s">
        <v>42</v>
      </c>
      <c r="J59" s="5" t="s">
        <v>43</v>
      </c>
      <c r="K59" s="5">
        <v>280</v>
      </c>
      <c r="L59" s="5" t="s">
        <v>43</v>
      </c>
      <c r="M59" s="5" t="s">
        <v>44</v>
      </c>
      <c r="N59" s="5">
        <v>7</v>
      </c>
    </row>
    <row r="60" spans="1:14" x14ac:dyDescent="0.25">
      <c r="A60" s="9">
        <v>43496</v>
      </c>
      <c r="B60" s="5">
        <v>0.94</v>
      </c>
      <c r="C60" s="5" t="s">
        <v>20</v>
      </c>
      <c r="D60" s="5" t="s">
        <v>20</v>
      </c>
      <c r="E60" s="5">
        <v>6.88</v>
      </c>
      <c r="F60" s="5">
        <v>7.52</v>
      </c>
      <c r="G60" s="5" t="s">
        <v>46</v>
      </c>
      <c r="H60" s="5" t="s">
        <v>43</v>
      </c>
      <c r="I60" s="5" t="s">
        <v>46</v>
      </c>
      <c r="J60" s="5" t="s">
        <v>43</v>
      </c>
      <c r="K60" s="5">
        <v>335</v>
      </c>
      <c r="L60" s="5" t="s">
        <v>43</v>
      </c>
      <c r="M60" s="5" t="s">
        <v>44</v>
      </c>
      <c r="N60" s="5">
        <v>6</v>
      </c>
    </row>
    <row r="61" spans="1:14" x14ac:dyDescent="0.25">
      <c r="A61" s="9">
        <v>43524</v>
      </c>
      <c r="B61" s="5">
        <v>1.1599999999999999</v>
      </c>
      <c r="C61" s="5" t="s">
        <v>20</v>
      </c>
      <c r="D61" s="5" t="s">
        <v>20</v>
      </c>
      <c r="E61" s="5">
        <f xml:space="preserve"> 6.75</f>
        <v>6.75</v>
      </c>
      <c r="F61" s="5" t="s">
        <v>48</v>
      </c>
      <c r="G61" s="5" t="s">
        <v>46</v>
      </c>
      <c r="H61" s="5" t="s">
        <v>43</v>
      </c>
      <c r="I61" s="5" t="s">
        <v>46</v>
      </c>
      <c r="J61" s="5" t="s">
        <v>43</v>
      </c>
      <c r="K61" s="5" t="s">
        <v>47</v>
      </c>
      <c r="L61" s="5" t="s">
        <v>43</v>
      </c>
      <c r="M61" s="5" t="s">
        <v>44</v>
      </c>
      <c r="N61" s="5">
        <v>9</v>
      </c>
    </row>
    <row r="62" spans="1:14" x14ac:dyDescent="0.25">
      <c r="A62" s="9">
        <v>43555</v>
      </c>
      <c r="B62" s="5">
        <v>1.0249999999999999</v>
      </c>
      <c r="C62" s="5" t="s">
        <v>20</v>
      </c>
      <c r="D62" s="5" t="s">
        <v>20</v>
      </c>
      <c r="E62" s="5">
        <v>6.72</v>
      </c>
      <c r="F62" s="5">
        <v>7.25</v>
      </c>
      <c r="G62" s="5" t="s">
        <v>46</v>
      </c>
      <c r="H62" s="5" t="s">
        <v>43</v>
      </c>
      <c r="I62" s="5" t="s">
        <v>46</v>
      </c>
      <c r="J62" s="5" t="s">
        <v>43</v>
      </c>
      <c r="K62" s="5">
        <v>345</v>
      </c>
      <c r="L62" s="5" t="s">
        <v>43</v>
      </c>
      <c r="M62" s="5" t="s">
        <v>44</v>
      </c>
      <c r="N62" s="5">
        <v>9</v>
      </c>
    </row>
    <row r="63" spans="1:14" x14ac:dyDescent="0.25">
      <c r="A63" s="9">
        <v>43585</v>
      </c>
      <c r="B63" s="5">
        <v>2</v>
      </c>
      <c r="C63" s="5" t="s">
        <v>20</v>
      </c>
      <c r="D63" s="5" t="s">
        <v>20</v>
      </c>
      <c r="E63" s="5">
        <v>6.51</v>
      </c>
      <c r="F63" s="5">
        <v>6.98</v>
      </c>
      <c r="G63" s="5" t="s">
        <v>42</v>
      </c>
      <c r="H63" s="5" t="s">
        <v>43</v>
      </c>
      <c r="I63" s="5" t="s">
        <v>42</v>
      </c>
      <c r="J63" s="5" t="s">
        <v>43</v>
      </c>
      <c r="K63" s="5">
        <v>366</v>
      </c>
      <c r="L63" s="5" t="s">
        <v>49</v>
      </c>
      <c r="M63" s="5" t="s">
        <v>44</v>
      </c>
      <c r="N63" s="5">
        <v>11</v>
      </c>
    </row>
    <row r="64" spans="1:14" x14ac:dyDescent="0.25">
      <c r="A64" s="9">
        <v>43616</v>
      </c>
      <c r="B64" s="5">
        <v>0.81100000000000005</v>
      </c>
      <c r="C64" s="5" t="s">
        <v>20</v>
      </c>
      <c r="D64" s="5" t="s">
        <v>20</v>
      </c>
      <c r="E64" s="5">
        <v>6.78</v>
      </c>
      <c r="F64" s="5">
        <v>6.96</v>
      </c>
      <c r="G64" s="5" t="s">
        <v>42</v>
      </c>
      <c r="H64" s="5" t="s">
        <v>43</v>
      </c>
      <c r="I64" s="5" t="s">
        <v>42</v>
      </c>
      <c r="J64" s="5" t="s">
        <v>43</v>
      </c>
      <c r="K64" s="5">
        <v>365</v>
      </c>
      <c r="L64" s="5" t="s">
        <v>43</v>
      </c>
      <c r="M64" s="5" t="s">
        <v>44</v>
      </c>
      <c r="N64" s="5">
        <v>6</v>
      </c>
    </row>
    <row r="65" spans="1:14" x14ac:dyDescent="0.25">
      <c r="A65" s="9">
        <v>43646</v>
      </c>
      <c r="B65" s="5">
        <v>1.2</v>
      </c>
      <c r="C65" s="5" t="s">
        <v>20</v>
      </c>
      <c r="D65" s="5" t="s">
        <v>20</v>
      </c>
      <c r="E65" s="5">
        <v>6.64</v>
      </c>
      <c r="F65" s="5">
        <v>7.07</v>
      </c>
      <c r="G65" s="5" t="s">
        <v>46</v>
      </c>
      <c r="H65" s="5" t="s">
        <v>43</v>
      </c>
      <c r="I65" s="5" t="s">
        <v>46</v>
      </c>
      <c r="J65" s="5" t="s">
        <v>43</v>
      </c>
      <c r="K65" s="5">
        <v>352</v>
      </c>
      <c r="L65" s="5" t="s">
        <v>50</v>
      </c>
      <c r="M65" s="5" t="s">
        <v>44</v>
      </c>
      <c r="N65" s="5">
        <v>7</v>
      </c>
    </row>
    <row r="66" spans="1:14" x14ac:dyDescent="0.25">
      <c r="A66" s="9">
        <v>43677</v>
      </c>
      <c r="B66" s="5">
        <v>1.7</v>
      </c>
      <c r="C66" s="5" t="s">
        <v>20</v>
      </c>
      <c r="D66" s="5" t="s">
        <v>20</v>
      </c>
      <c r="E66" s="5">
        <v>6.85</v>
      </c>
      <c r="F66" s="5">
        <v>7.09</v>
      </c>
      <c r="G66" s="5" t="s">
        <v>46</v>
      </c>
      <c r="H66" s="5" t="s">
        <v>43</v>
      </c>
      <c r="I66" s="5" t="s">
        <v>46</v>
      </c>
      <c r="J66" s="5" t="s">
        <v>43</v>
      </c>
      <c r="K66" s="5">
        <v>327</v>
      </c>
      <c r="L66" s="5" t="s">
        <v>50</v>
      </c>
      <c r="M66" s="5" t="s">
        <v>44</v>
      </c>
      <c r="N66" s="5">
        <v>9</v>
      </c>
    </row>
    <row r="67" spans="1:14" x14ac:dyDescent="0.25">
      <c r="A67" s="9">
        <v>43708</v>
      </c>
      <c r="B67" s="5">
        <v>0.63</v>
      </c>
      <c r="C67" s="5" t="s">
        <v>20</v>
      </c>
      <c r="D67" s="5" t="s">
        <v>20</v>
      </c>
      <c r="E67" s="5">
        <v>6.65</v>
      </c>
      <c r="F67" s="5">
        <v>6.89</v>
      </c>
      <c r="G67" s="5" t="s">
        <v>46</v>
      </c>
      <c r="H67" s="5" t="s">
        <v>43</v>
      </c>
      <c r="I67" s="5" t="s">
        <v>46</v>
      </c>
      <c r="J67" s="5" t="s">
        <v>43</v>
      </c>
      <c r="K67" s="5">
        <v>315</v>
      </c>
      <c r="L67" s="5" t="s">
        <v>50</v>
      </c>
      <c r="M67" s="5" t="s">
        <v>44</v>
      </c>
      <c r="N67" s="5">
        <v>3</v>
      </c>
    </row>
    <row r="68" spans="1:14" x14ac:dyDescent="0.25">
      <c r="A68" s="9">
        <v>43738</v>
      </c>
      <c r="B68" s="5">
        <v>0.57999999999999996</v>
      </c>
      <c r="C68" s="5" t="s">
        <v>20</v>
      </c>
      <c r="D68" s="5" t="s">
        <v>20</v>
      </c>
      <c r="E68" s="5">
        <v>6.7</v>
      </c>
      <c r="F68" s="5">
        <v>6.8</v>
      </c>
      <c r="G68" s="5" t="s">
        <v>42</v>
      </c>
      <c r="H68" s="5" t="s">
        <v>51</v>
      </c>
      <c r="I68" s="5" t="s">
        <v>42</v>
      </c>
      <c r="J68" s="5" t="s">
        <v>51</v>
      </c>
      <c r="K68" s="5">
        <v>315</v>
      </c>
      <c r="L68" s="5" t="s">
        <v>45</v>
      </c>
      <c r="M68" s="5" t="s">
        <v>44</v>
      </c>
      <c r="N68" s="5">
        <v>6</v>
      </c>
    </row>
    <row r="69" spans="1:14" x14ac:dyDescent="0.25">
      <c r="A69" s="9">
        <v>43769</v>
      </c>
      <c r="B69" s="5">
        <v>1.4</v>
      </c>
      <c r="C69" s="5" t="s">
        <v>20</v>
      </c>
      <c r="D69" s="5" t="s">
        <v>20</v>
      </c>
      <c r="E69" s="5">
        <v>6.61</v>
      </c>
      <c r="F69" s="5">
        <v>6.85</v>
      </c>
      <c r="G69" s="5" t="s">
        <v>42</v>
      </c>
      <c r="H69" s="5" t="s">
        <v>43</v>
      </c>
      <c r="I69" s="5" t="s">
        <v>42</v>
      </c>
      <c r="J69" s="5" t="s">
        <v>43</v>
      </c>
      <c r="K69" s="5">
        <v>371</v>
      </c>
      <c r="L69" s="5">
        <v>3.2</v>
      </c>
      <c r="M69" s="5" t="s">
        <v>44</v>
      </c>
      <c r="N69" s="5">
        <v>8</v>
      </c>
    </row>
    <row r="70" spans="1:14" x14ac:dyDescent="0.25">
      <c r="A70" s="9">
        <v>43799</v>
      </c>
      <c r="B70" s="5">
        <v>1.2</v>
      </c>
      <c r="C70" s="5" t="s">
        <v>20</v>
      </c>
      <c r="D70" s="5" t="s">
        <v>20</v>
      </c>
      <c r="E70" s="5">
        <v>6.72</v>
      </c>
      <c r="F70" s="5">
        <v>7.62</v>
      </c>
      <c r="G70" s="5" t="s">
        <v>42</v>
      </c>
      <c r="H70" s="5" t="s">
        <v>43</v>
      </c>
      <c r="I70" s="5" t="s">
        <v>42</v>
      </c>
      <c r="J70" s="5" t="s">
        <v>43</v>
      </c>
      <c r="K70" s="5">
        <v>307</v>
      </c>
      <c r="L70" s="5" t="s">
        <v>45</v>
      </c>
      <c r="M70" s="5" t="s">
        <v>44</v>
      </c>
      <c r="N70" s="5">
        <v>8</v>
      </c>
    </row>
    <row r="71" spans="1:14" x14ac:dyDescent="0.25">
      <c r="A71" s="9">
        <v>43830</v>
      </c>
      <c r="B71" s="5">
        <v>1.8</v>
      </c>
      <c r="C71" s="5" t="s">
        <v>20</v>
      </c>
      <c r="D71" s="5" t="s">
        <v>20</v>
      </c>
      <c r="E71" s="5">
        <v>6.78</v>
      </c>
      <c r="F71" s="5">
        <v>7.47</v>
      </c>
      <c r="G71" s="5" t="s">
        <v>42</v>
      </c>
      <c r="H71" s="5" t="s">
        <v>43</v>
      </c>
      <c r="I71" s="5" t="s">
        <v>42</v>
      </c>
      <c r="J71" s="5" t="s">
        <v>43</v>
      </c>
      <c r="K71" s="5">
        <v>309</v>
      </c>
      <c r="L71" s="5" t="s">
        <v>45</v>
      </c>
      <c r="M71" s="5" t="s">
        <v>44</v>
      </c>
      <c r="N71" s="5">
        <v>11</v>
      </c>
    </row>
    <row r="72" spans="1:14" x14ac:dyDescent="0.25">
      <c r="A72" s="9">
        <v>43861</v>
      </c>
      <c r="B72" s="5">
        <v>0.66</v>
      </c>
      <c r="C72" s="5" t="s">
        <v>20</v>
      </c>
      <c r="D72" s="5" t="s">
        <v>20</v>
      </c>
      <c r="E72" s="5">
        <v>6.52</v>
      </c>
      <c r="F72" s="5">
        <v>6.62</v>
      </c>
      <c r="G72" s="5" t="s">
        <v>42</v>
      </c>
      <c r="H72" s="5" t="s">
        <v>43</v>
      </c>
      <c r="I72" s="5" t="s">
        <v>42</v>
      </c>
      <c r="J72" s="5" t="s">
        <v>43</v>
      </c>
      <c r="K72" s="5">
        <v>309</v>
      </c>
      <c r="L72" s="5" t="s">
        <v>45</v>
      </c>
      <c r="M72" s="5" t="s">
        <v>44</v>
      </c>
      <c r="N72" s="5">
        <v>5</v>
      </c>
    </row>
    <row r="73" spans="1:14" x14ac:dyDescent="0.25">
      <c r="A73" s="9">
        <v>43890</v>
      </c>
      <c r="B73" s="5">
        <v>0.77800000000000002</v>
      </c>
      <c r="C73" s="5" t="s">
        <v>20</v>
      </c>
      <c r="D73" s="5" t="s">
        <v>20</v>
      </c>
      <c r="E73" s="5">
        <v>6.67</v>
      </c>
      <c r="F73" s="5">
        <v>7.17</v>
      </c>
      <c r="G73" s="5" t="s">
        <v>42</v>
      </c>
      <c r="H73" s="5" t="s">
        <v>43</v>
      </c>
      <c r="I73" s="5" t="s">
        <v>42</v>
      </c>
      <c r="J73" s="5" t="s">
        <v>43</v>
      </c>
      <c r="K73" s="5">
        <v>258</v>
      </c>
      <c r="L73" s="5" t="s">
        <v>45</v>
      </c>
      <c r="M73" s="5" t="s">
        <v>44</v>
      </c>
      <c r="N73" s="5">
        <v>5</v>
      </c>
    </row>
    <row r="74" spans="1:14" x14ac:dyDescent="0.25">
      <c r="A74" s="9">
        <v>43921</v>
      </c>
      <c r="B74" s="5">
        <v>0.90900000000000003</v>
      </c>
      <c r="C74" s="5" t="s">
        <v>20</v>
      </c>
      <c r="D74" s="5" t="s">
        <v>20</v>
      </c>
      <c r="E74" s="5">
        <v>7.22</v>
      </c>
      <c r="F74" s="5">
        <v>8.1199999999999992</v>
      </c>
      <c r="G74" s="5" t="s">
        <v>42</v>
      </c>
      <c r="H74" s="5" t="s">
        <v>43</v>
      </c>
      <c r="I74" s="5" t="s">
        <v>42</v>
      </c>
      <c r="J74" s="5" t="s">
        <v>43</v>
      </c>
      <c r="K74" s="5">
        <v>327</v>
      </c>
      <c r="L74" s="5" t="s">
        <v>45</v>
      </c>
      <c r="M74" s="5" t="s">
        <v>44</v>
      </c>
      <c r="N74" s="5">
        <v>6</v>
      </c>
    </row>
    <row r="75" spans="1:14" x14ac:dyDescent="0.25">
      <c r="A75" s="9">
        <v>43951</v>
      </c>
      <c r="B75" s="5">
        <v>1.6</v>
      </c>
      <c r="C75" s="5" t="s">
        <v>20</v>
      </c>
      <c r="D75" s="5" t="s">
        <v>20</v>
      </c>
      <c r="E75" s="5">
        <v>7.22</v>
      </c>
      <c r="F75" s="5">
        <v>7.84</v>
      </c>
      <c r="G75" s="5" t="s">
        <v>42</v>
      </c>
      <c r="H75" s="5" t="s">
        <v>43</v>
      </c>
      <c r="I75" s="5" t="s">
        <v>42</v>
      </c>
      <c r="J75" s="5" t="s">
        <v>43</v>
      </c>
      <c r="K75" s="5">
        <v>276</v>
      </c>
      <c r="L75" s="5" t="s">
        <v>45</v>
      </c>
      <c r="M75" s="5" t="s">
        <v>44</v>
      </c>
      <c r="N75" s="5">
        <v>12</v>
      </c>
    </row>
    <row r="76" spans="1:14" x14ac:dyDescent="0.25">
      <c r="A76" s="9">
        <v>43982</v>
      </c>
      <c r="B76" s="5">
        <v>0.59199999999999997</v>
      </c>
      <c r="C76" s="5" t="s">
        <v>20</v>
      </c>
      <c r="D76" s="5" t="s">
        <v>20</v>
      </c>
      <c r="E76" s="5">
        <v>7.51</v>
      </c>
      <c r="F76" s="5">
        <v>8.06</v>
      </c>
      <c r="G76" s="5" t="s">
        <v>46</v>
      </c>
      <c r="H76" s="5" t="s">
        <v>43</v>
      </c>
      <c r="I76" s="5" t="s">
        <v>46</v>
      </c>
      <c r="J76" s="5" t="s">
        <v>43</v>
      </c>
      <c r="K76" s="5">
        <v>297</v>
      </c>
      <c r="L76" s="5" t="s">
        <v>45</v>
      </c>
      <c r="M76" s="5" t="s">
        <v>44</v>
      </c>
      <c r="N76" s="5">
        <v>6</v>
      </c>
    </row>
    <row r="77" spans="1:14" x14ac:dyDescent="0.25">
      <c r="A77" s="9">
        <v>44012</v>
      </c>
      <c r="B77" s="5">
        <v>0.23180000000000001</v>
      </c>
      <c r="C77" s="5">
        <v>8.8000000000000007</v>
      </c>
      <c r="D77" s="5">
        <v>8.8000000000000007</v>
      </c>
      <c r="E77" s="5">
        <v>6.65</v>
      </c>
      <c r="F77" s="5">
        <v>6.74</v>
      </c>
      <c r="G77" s="5" t="s">
        <v>42</v>
      </c>
      <c r="H77" s="5" t="s">
        <v>43</v>
      </c>
      <c r="I77" s="5" t="s">
        <v>42</v>
      </c>
      <c r="J77" s="5" t="s">
        <v>43</v>
      </c>
      <c r="K77" s="5">
        <v>296</v>
      </c>
      <c r="L77" s="5">
        <v>1.76</v>
      </c>
      <c r="M77" s="5" t="s">
        <v>44</v>
      </c>
      <c r="N77" s="5">
        <v>3</v>
      </c>
    </row>
    <row r="78" spans="1:14" x14ac:dyDescent="0.25">
      <c r="A78" s="9">
        <v>44043</v>
      </c>
      <c r="B78" s="5">
        <v>0.57030000000000003</v>
      </c>
      <c r="C78" s="5">
        <v>5</v>
      </c>
      <c r="D78" s="5">
        <v>5</v>
      </c>
      <c r="E78" s="5">
        <v>6.85</v>
      </c>
      <c r="F78" s="5">
        <v>7.28</v>
      </c>
      <c r="G78" s="5" t="s">
        <v>42</v>
      </c>
      <c r="H78" s="5" t="s">
        <v>51</v>
      </c>
      <c r="I78" s="5" t="s">
        <v>42</v>
      </c>
      <c r="J78" s="5" t="s">
        <v>51</v>
      </c>
      <c r="K78" s="5">
        <v>298</v>
      </c>
      <c r="L78" s="5" t="s">
        <v>49</v>
      </c>
      <c r="M78" s="5" t="s">
        <v>52</v>
      </c>
      <c r="N78" s="5">
        <v>5</v>
      </c>
    </row>
    <row r="79" spans="1:14" x14ac:dyDescent="0.25">
      <c r="A79" s="9">
        <v>44074</v>
      </c>
      <c r="B79" s="5">
        <v>4.7359999999999999E-2</v>
      </c>
      <c r="C79" s="5">
        <v>5.8</v>
      </c>
      <c r="D79" s="5">
        <v>5.8</v>
      </c>
      <c r="E79" s="5">
        <v>6.97</v>
      </c>
      <c r="F79" s="5">
        <v>6.97</v>
      </c>
      <c r="G79" s="5" t="s">
        <v>42</v>
      </c>
      <c r="H79" s="5" t="s">
        <v>43</v>
      </c>
      <c r="I79" s="5" t="s">
        <v>42</v>
      </c>
      <c r="J79" s="5" t="s">
        <v>43</v>
      </c>
      <c r="K79" s="5">
        <v>310</v>
      </c>
      <c r="L79" s="5" t="s">
        <v>42</v>
      </c>
      <c r="M79" s="5" t="s">
        <v>53</v>
      </c>
      <c r="N79" s="5">
        <v>1</v>
      </c>
    </row>
    <row r="80" spans="1:14" x14ac:dyDescent="0.25">
      <c r="A80" s="9">
        <v>44104</v>
      </c>
      <c r="B80" s="5">
        <v>1.1270000000000001E-2</v>
      </c>
      <c r="C80" s="5" t="s">
        <v>20</v>
      </c>
      <c r="D80" s="5" t="s">
        <v>20</v>
      </c>
      <c r="E80" s="5">
        <v>6.71</v>
      </c>
      <c r="F80" s="5">
        <v>6.82</v>
      </c>
      <c r="G80" s="5" t="s">
        <v>42</v>
      </c>
      <c r="H80" s="5" t="s">
        <v>43</v>
      </c>
      <c r="I80" s="5" t="s">
        <v>42</v>
      </c>
      <c r="J80" s="5" t="s">
        <v>43</v>
      </c>
      <c r="K80" s="5">
        <v>290</v>
      </c>
      <c r="L80" s="5" t="s">
        <v>42</v>
      </c>
      <c r="M80" s="5" t="s">
        <v>44</v>
      </c>
      <c r="N80" s="5">
        <v>2</v>
      </c>
    </row>
    <row r="81" spans="1:14" x14ac:dyDescent="0.25">
      <c r="A81" s="9">
        <v>44135</v>
      </c>
      <c r="B81" s="5">
        <v>1.03</v>
      </c>
      <c r="C81" s="5" t="s">
        <v>20</v>
      </c>
      <c r="D81" s="5" t="s">
        <v>20</v>
      </c>
      <c r="E81" s="5">
        <v>6.92</v>
      </c>
      <c r="F81" s="5">
        <v>7.52</v>
      </c>
      <c r="G81" s="5" t="s">
        <v>42</v>
      </c>
      <c r="H81" s="5" t="s">
        <v>43</v>
      </c>
      <c r="I81" s="5" t="s">
        <v>42</v>
      </c>
      <c r="J81" s="5" t="s">
        <v>43</v>
      </c>
      <c r="K81" s="5">
        <v>276</v>
      </c>
      <c r="L81" s="5" t="s">
        <v>42</v>
      </c>
      <c r="M81" s="5" t="s">
        <v>53</v>
      </c>
      <c r="N81" s="5">
        <v>9</v>
      </c>
    </row>
    <row r="82" spans="1:14" x14ac:dyDescent="0.25">
      <c r="A82" s="9">
        <v>44165</v>
      </c>
      <c r="B82" s="5">
        <v>1.18</v>
      </c>
      <c r="C82" s="5" t="s">
        <v>20</v>
      </c>
      <c r="D82" s="5" t="s">
        <v>20</v>
      </c>
      <c r="E82" s="5">
        <v>7.68</v>
      </c>
      <c r="F82" s="5">
        <v>8.3000000000000007</v>
      </c>
      <c r="G82" s="5" t="s">
        <v>42</v>
      </c>
      <c r="H82" s="5" t="s">
        <v>43</v>
      </c>
      <c r="I82" s="5" t="s">
        <v>42</v>
      </c>
      <c r="J82" s="5" t="s">
        <v>43</v>
      </c>
      <c r="K82" s="5">
        <v>277</v>
      </c>
      <c r="L82" s="5" t="s">
        <v>42</v>
      </c>
      <c r="M82" s="5" t="s">
        <v>53</v>
      </c>
      <c r="N82" s="5">
        <v>9</v>
      </c>
    </row>
    <row r="83" spans="1:14" x14ac:dyDescent="0.25">
      <c r="A83" s="9">
        <v>44196</v>
      </c>
      <c r="B83" s="5">
        <v>2.1080000000000001</v>
      </c>
      <c r="C83" s="5" t="s">
        <v>20</v>
      </c>
      <c r="D83" s="5" t="s">
        <v>20</v>
      </c>
      <c r="E83" s="5">
        <v>7.28</v>
      </c>
      <c r="F83" s="5">
        <v>8.0399999999999991</v>
      </c>
      <c r="G83" s="5" t="s">
        <v>42</v>
      </c>
      <c r="H83" s="5" t="s">
        <v>43</v>
      </c>
      <c r="I83" s="5" t="s">
        <v>42</v>
      </c>
      <c r="J83" s="5" t="s">
        <v>43</v>
      </c>
      <c r="K83" s="5">
        <v>320</v>
      </c>
      <c r="L83" s="5" t="s">
        <v>42</v>
      </c>
      <c r="M83" s="5" t="s">
        <v>53</v>
      </c>
      <c r="N83" s="5">
        <v>12</v>
      </c>
    </row>
    <row r="84" spans="1:14" x14ac:dyDescent="0.25">
      <c r="A84" s="9">
        <v>44227</v>
      </c>
      <c r="B84" s="5">
        <v>0.83563799999999999</v>
      </c>
      <c r="C84" s="5" t="s">
        <v>20</v>
      </c>
      <c r="D84" s="5" t="s">
        <v>20</v>
      </c>
      <c r="E84" s="5">
        <v>6.69</v>
      </c>
      <c r="F84" s="5">
        <v>7.95</v>
      </c>
      <c r="G84" s="5" t="s">
        <v>42</v>
      </c>
      <c r="H84" s="5" t="s">
        <v>43</v>
      </c>
      <c r="I84" s="5" t="s">
        <v>42</v>
      </c>
      <c r="J84" s="5" t="s">
        <v>43</v>
      </c>
      <c r="K84" s="5">
        <v>261</v>
      </c>
      <c r="L84" s="5" t="s">
        <v>42</v>
      </c>
      <c r="M84" s="5" t="s">
        <v>44</v>
      </c>
      <c r="N84" s="5">
        <v>8</v>
      </c>
    </row>
    <row r="85" spans="1:14" x14ac:dyDescent="0.25">
      <c r="A85" s="9">
        <v>44255</v>
      </c>
      <c r="B85" s="5">
        <v>0.9334673</v>
      </c>
      <c r="C85" s="5" t="s">
        <v>20</v>
      </c>
      <c r="D85" s="5" t="s">
        <v>20</v>
      </c>
      <c r="E85" s="5">
        <v>6.69</v>
      </c>
      <c r="F85" s="5">
        <v>8.02</v>
      </c>
      <c r="G85" s="5" t="s">
        <v>42</v>
      </c>
      <c r="H85" s="5" t="s">
        <v>43</v>
      </c>
      <c r="I85" s="5" t="s">
        <v>42</v>
      </c>
      <c r="J85" s="5" t="s">
        <v>43</v>
      </c>
      <c r="K85" s="5">
        <v>390</v>
      </c>
      <c r="L85" s="5" t="s">
        <v>42</v>
      </c>
      <c r="M85" s="5" t="s">
        <v>53</v>
      </c>
      <c r="N85" s="5">
        <v>5</v>
      </c>
    </row>
    <row r="86" spans="1:14" x14ac:dyDescent="0.25">
      <c r="A86" s="9">
        <v>44286</v>
      </c>
      <c r="B86" s="5">
        <v>0.61886699999999994</v>
      </c>
      <c r="C86" s="5" t="s">
        <v>20</v>
      </c>
      <c r="D86" s="5" t="s">
        <v>20</v>
      </c>
      <c r="E86" s="5">
        <v>7.04</v>
      </c>
      <c r="F86" s="5">
        <v>7.59</v>
      </c>
      <c r="G86" s="5" t="s">
        <v>42</v>
      </c>
      <c r="H86" s="5" t="s">
        <v>43</v>
      </c>
      <c r="I86" s="5" t="s">
        <v>42</v>
      </c>
      <c r="J86" s="5" t="s">
        <v>43</v>
      </c>
      <c r="K86" s="5">
        <v>250</v>
      </c>
      <c r="L86" s="5" t="s">
        <v>49</v>
      </c>
      <c r="M86" s="5" t="s">
        <v>53</v>
      </c>
      <c r="N86" s="5">
        <v>5</v>
      </c>
    </row>
    <row r="87" spans="1:14" x14ac:dyDescent="0.25">
      <c r="A87" s="9">
        <v>44316</v>
      </c>
      <c r="B87" s="5">
        <v>1.38</v>
      </c>
      <c r="C87" s="5" t="s">
        <v>20</v>
      </c>
      <c r="D87" s="5" t="s">
        <v>20</v>
      </c>
      <c r="E87" s="5">
        <v>7.35</v>
      </c>
      <c r="F87" s="5">
        <v>7.88</v>
      </c>
      <c r="G87" s="5" t="s">
        <v>42</v>
      </c>
      <c r="H87" s="5" t="s">
        <v>43</v>
      </c>
      <c r="I87" s="5" t="s">
        <v>42</v>
      </c>
      <c r="J87" s="5" t="s">
        <v>43</v>
      </c>
      <c r="K87" s="5">
        <v>250</v>
      </c>
      <c r="L87" s="5" t="s">
        <v>49</v>
      </c>
      <c r="M87" s="5" t="s">
        <v>53</v>
      </c>
      <c r="N87" s="5">
        <v>10</v>
      </c>
    </row>
    <row r="88" spans="1:14" x14ac:dyDescent="0.25">
      <c r="A88" s="9">
        <v>44347</v>
      </c>
      <c r="B88" s="5">
        <v>1.2</v>
      </c>
      <c r="C88" s="5" t="s">
        <v>20</v>
      </c>
      <c r="D88" s="5" t="s">
        <v>20</v>
      </c>
      <c r="E88" s="5">
        <v>7.03</v>
      </c>
      <c r="F88" s="5">
        <v>7.63</v>
      </c>
      <c r="G88" s="5" t="s">
        <v>46</v>
      </c>
      <c r="H88" s="5" t="s">
        <v>43</v>
      </c>
      <c r="I88" s="5" t="s">
        <v>46</v>
      </c>
      <c r="J88" s="5" t="s">
        <v>43</v>
      </c>
      <c r="K88" s="5">
        <v>250</v>
      </c>
      <c r="L88" s="5" t="s">
        <v>49</v>
      </c>
      <c r="M88" s="5" t="s">
        <v>53</v>
      </c>
      <c r="N88" s="5">
        <v>8</v>
      </c>
    </row>
    <row r="89" spans="1:14" x14ac:dyDescent="0.25">
      <c r="A89" s="9">
        <v>44377</v>
      </c>
      <c r="B89" s="5">
        <v>1.3</v>
      </c>
      <c r="C89" s="5" t="s">
        <v>20</v>
      </c>
      <c r="D89" s="5" t="s">
        <v>20</v>
      </c>
      <c r="E89" s="5">
        <v>6.82</v>
      </c>
      <c r="F89" s="5">
        <v>7.58</v>
      </c>
      <c r="G89" s="5" t="s">
        <v>46</v>
      </c>
      <c r="H89" s="5" t="s">
        <v>43</v>
      </c>
      <c r="I89" s="5" t="s">
        <v>46</v>
      </c>
      <c r="J89" s="5" t="s">
        <v>43</v>
      </c>
      <c r="K89" s="5">
        <v>266</v>
      </c>
      <c r="L89" s="5" t="s">
        <v>49</v>
      </c>
      <c r="M89" s="5" t="s">
        <v>53</v>
      </c>
      <c r="N89" s="5">
        <v>10</v>
      </c>
    </row>
    <row r="90" spans="1:14" x14ac:dyDescent="0.25">
      <c r="A90" s="9">
        <v>44408</v>
      </c>
      <c r="B90" s="5">
        <v>4.78</v>
      </c>
      <c r="C90" s="5" t="s">
        <v>20</v>
      </c>
      <c r="D90" s="5" t="s">
        <v>20</v>
      </c>
      <c r="E90" s="5">
        <v>6.78</v>
      </c>
      <c r="F90" s="5">
        <v>7.44</v>
      </c>
      <c r="G90" s="5" t="s">
        <v>46</v>
      </c>
      <c r="H90" s="5" t="s">
        <v>43</v>
      </c>
      <c r="I90" s="5" t="s">
        <v>46</v>
      </c>
      <c r="J90" s="5" t="s">
        <v>43</v>
      </c>
      <c r="K90" s="5">
        <v>320</v>
      </c>
      <c r="L90" s="5" t="s">
        <v>49</v>
      </c>
      <c r="M90" s="5" t="s">
        <v>44</v>
      </c>
      <c r="N90" s="5">
        <v>21</v>
      </c>
    </row>
    <row r="91" spans="1:14" x14ac:dyDescent="0.25">
      <c r="A91" s="9">
        <v>44439</v>
      </c>
      <c r="B91" s="5">
        <v>2.79</v>
      </c>
      <c r="C91" s="5" t="s">
        <v>20</v>
      </c>
      <c r="D91" s="5" t="s">
        <v>20</v>
      </c>
      <c r="E91" s="5">
        <v>6.5</v>
      </c>
      <c r="F91" s="5">
        <v>7.45</v>
      </c>
      <c r="G91" s="5" t="s">
        <v>46</v>
      </c>
      <c r="H91" s="5" t="s">
        <v>43</v>
      </c>
      <c r="I91" s="5" t="s">
        <v>46</v>
      </c>
      <c r="J91" s="5" t="s">
        <v>43</v>
      </c>
      <c r="K91" s="5">
        <v>320</v>
      </c>
      <c r="L91" s="5" t="s">
        <v>49</v>
      </c>
      <c r="M91" s="5" t="s">
        <v>53</v>
      </c>
      <c r="N91" s="5">
        <v>12</v>
      </c>
    </row>
    <row r="92" spans="1:14" x14ac:dyDescent="0.25">
      <c r="A92" s="9">
        <v>44469</v>
      </c>
      <c r="B92" s="5">
        <v>4.2300000000000004</v>
      </c>
      <c r="C92" s="5" t="s">
        <v>20</v>
      </c>
      <c r="D92" s="5" t="s">
        <v>20</v>
      </c>
      <c r="E92" s="5">
        <v>6.7</v>
      </c>
      <c r="F92" s="5">
        <v>7.47</v>
      </c>
      <c r="G92" s="5" t="s">
        <v>42</v>
      </c>
      <c r="H92" s="5" t="s">
        <v>43</v>
      </c>
      <c r="I92" s="5" t="s">
        <v>42</v>
      </c>
      <c r="J92" s="5" t="s">
        <v>43</v>
      </c>
      <c r="K92" s="5">
        <v>400</v>
      </c>
      <c r="L92" s="5" t="s">
        <v>49</v>
      </c>
      <c r="M92" s="5" t="s">
        <v>53</v>
      </c>
      <c r="N92" s="5">
        <v>17</v>
      </c>
    </row>
    <row r="93" spans="1:14" x14ac:dyDescent="0.25">
      <c r="A93" s="9">
        <v>44500</v>
      </c>
      <c r="B93" s="5">
        <v>1.67</v>
      </c>
      <c r="C93" s="5" t="s">
        <v>20</v>
      </c>
      <c r="D93" s="5" t="s">
        <v>20</v>
      </c>
      <c r="E93" s="5">
        <v>6.83</v>
      </c>
      <c r="F93" s="5">
        <v>7.41</v>
      </c>
      <c r="G93" s="5" t="s">
        <v>46</v>
      </c>
      <c r="H93" s="5" t="s">
        <v>43</v>
      </c>
      <c r="I93" s="5" t="s">
        <v>46</v>
      </c>
      <c r="J93" s="5" t="s">
        <v>43</v>
      </c>
      <c r="K93" s="5">
        <v>330</v>
      </c>
      <c r="L93" s="5" t="s">
        <v>49</v>
      </c>
      <c r="M93" s="5" t="s">
        <v>53</v>
      </c>
      <c r="N93" s="5">
        <v>9</v>
      </c>
    </row>
    <row r="94" spans="1:14" x14ac:dyDescent="0.25">
      <c r="A94" s="9">
        <v>44530</v>
      </c>
      <c r="B94" s="5">
        <v>0.65500000000000003</v>
      </c>
      <c r="C94" s="5" t="s">
        <v>20</v>
      </c>
      <c r="D94" s="5" t="s">
        <v>20</v>
      </c>
      <c r="E94" s="5">
        <v>7.03</v>
      </c>
      <c r="F94" s="5">
        <v>7.22</v>
      </c>
      <c r="G94" s="5" t="s">
        <v>46</v>
      </c>
      <c r="H94" s="5" t="s">
        <v>43</v>
      </c>
      <c r="I94" s="5" t="s">
        <v>46</v>
      </c>
      <c r="J94" s="5" t="s">
        <v>43</v>
      </c>
      <c r="K94" s="5">
        <v>310</v>
      </c>
      <c r="L94" s="5" t="s">
        <v>49</v>
      </c>
      <c r="M94" s="5" t="s">
        <v>53</v>
      </c>
      <c r="N94" s="5">
        <v>5</v>
      </c>
    </row>
  </sheetData>
  <sortState xmlns:xlrd2="http://schemas.microsoft.com/office/spreadsheetml/2017/richdata2" columnSort="1" ref="B1:N94">
    <sortCondition ref="B1:N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5BF8-8668-4350-BBF9-C3888EDD9EFD}">
  <dimension ref="A1:M18"/>
  <sheetViews>
    <sheetView workbookViewId="0"/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7" t="s">
        <v>119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5" x14ac:dyDescent="0.25">
      <c r="A2" s="8" t="s">
        <v>143</v>
      </c>
      <c r="B2" s="3" t="s">
        <v>170</v>
      </c>
      <c r="C2" s="3" t="s">
        <v>158</v>
      </c>
      <c r="D2" s="3" t="s">
        <v>8</v>
      </c>
      <c r="E2" s="3" t="s">
        <v>171</v>
      </c>
      <c r="F2" s="3" t="s">
        <v>165</v>
      </c>
      <c r="G2" s="3" t="s">
        <v>174</v>
      </c>
      <c r="H2" s="3" t="s">
        <v>175</v>
      </c>
      <c r="I2" s="3" t="s">
        <v>162</v>
      </c>
      <c r="J2" s="3" t="s">
        <v>176</v>
      </c>
      <c r="K2" s="3" t="s">
        <v>177</v>
      </c>
      <c r="L2" s="3" t="s">
        <v>178</v>
      </c>
      <c r="M2" s="3" t="s">
        <v>99</v>
      </c>
    </row>
    <row r="3" spans="1:13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</row>
    <row r="4" spans="1:13" x14ac:dyDescent="0.25">
      <c r="A4" s="8" t="s">
        <v>144</v>
      </c>
      <c r="B4" s="4" t="s">
        <v>155</v>
      </c>
      <c r="C4" s="4" t="s">
        <v>155</v>
      </c>
      <c r="D4" s="4" t="s">
        <v>156</v>
      </c>
      <c r="E4" s="4" t="s">
        <v>155</v>
      </c>
      <c r="F4" s="4" t="s">
        <v>155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150</v>
      </c>
      <c r="L4" s="4" t="s">
        <v>155</v>
      </c>
      <c r="M4" s="4" t="s">
        <v>169</v>
      </c>
    </row>
    <row r="5" spans="1:13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</row>
    <row r="6" spans="1:13" x14ac:dyDescent="0.25">
      <c r="A6" s="8" t="s">
        <v>146</v>
      </c>
      <c r="B6" s="4">
        <f>IF(COUNTIF($B$11:$B$18,"*&lt;*")&lt;&gt;0,0,MIN($B$11:$B$18))</f>
        <v>24000</v>
      </c>
      <c r="C6" s="4">
        <f>IF(COUNTIF($C$11:$C$18,"*&lt;*")&lt;&gt;0,0,MIN($C$11:$C$18))</f>
        <v>13</v>
      </c>
      <c r="D6" s="4">
        <f>IF(COUNTIF($D$11:$D$18,"*&lt;*")&lt;&gt;0,0,MIN($D$11:$D$18))</f>
        <v>7.3</v>
      </c>
      <c r="E6" s="4" t="s">
        <v>163</v>
      </c>
      <c r="F6" s="4">
        <f>IF(COUNTIF($F$11:$F$18,"*&lt;*")&lt;&gt;0,0,MIN($F$11:$F$18))</f>
        <v>0.10299999999999999</v>
      </c>
      <c r="G6" s="4" t="s">
        <v>163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 t="s">
        <v>163</v>
      </c>
      <c r="K6" s="4">
        <f>IF(COUNTIF($K$11:$K$18,"*&lt;*")&lt;&gt;0,0,MIN($K$11:$K$18))</f>
        <v>0</v>
      </c>
      <c r="L6" s="4">
        <f>IF(COUNTIF($L$11:$L$18,"*&lt;*")&lt;&gt;0,0,MIN($L$11:$L$18))</f>
        <v>0</v>
      </c>
      <c r="M6" s="4">
        <f>IF(COUNTIF($M$11:$M$18,"*&lt;*")&lt;&gt;0,0,MIN($M$11:$M$18))</f>
        <v>0</v>
      </c>
    </row>
    <row r="7" spans="1:13" x14ac:dyDescent="0.25">
      <c r="A7" s="8" t="s">
        <v>147</v>
      </c>
      <c r="B7" s="4">
        <f>IF(SUM($B$11:$B$18)=0,0,MAX($B$11:$B$18))</f>
        <v>60000</v>
      </c>
      <c r="C7" s="4">
        <f>IF(SUM($C$11:$C$18)=0,0,MAX($C$11:$C$18))</f>
        <v>34</v>
      </c>
      <c r="D7" s="4">
        <f>IF(SUM($D$11:$D$18)=0,0,MAX($D$11:$D$18))</f>
        <v>8</v>
      </c>
      <c r="E7" s="4" t="s">
        <v>163</v>
      </c>
      <c r="F7" s="4">
        <f>IF(SUM($F$11:$F$18)=0,0,MAX($F$11:$F$18))</f>
        <v>0.34300000000000003</v>
      </c>
      <c r="G7" s="4" t="s">
        <v>163</v>
      </c>
      <c r="H7" s="4">
        <f>IF(SUM($H$11:$H$18)=0,0,MAX($H$11:$H$18))</f>
        <v>2.5299999999999998</v>
      </c>
      <c r="I7" s="4">
        <f>IF(SUM($I$11:$I$18)=0,0,MAX($I$11:$I$18))</f>
        <v>2.65</v>
      </c>
      <c r="J7" s="4" t="s">
        <v>163</v>
      </c>
      <c r="K7" s="4">
        <f>IF(SUM($K$11:$K$18)=0,0,MAX($K$11:$K$18))</f>
        <v>10.56</v>
      </c>
      <c r="L7" s="4">
        <f>IF(SUM($L$11:$L$18)=0,0,MAX($L$11:$L$18))</f>
        <v>1.19</v>
      </c>
      <c r="M7" s="4">
        <f>IF(SUM($M$11:$M$18)=0,0,MAX($M$11:$M$18))</f>
        <v>26</v>
      </c>
    </row>
    <row r="8" spans="1:13" x14ac:dyDescent="0.25">
      <c r="A8" s="8" t="s">
        <v>148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39500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15.5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7.5</v>
      </c>
      <c r="E8" s="4" t="s">
        <v>163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0.24299999999999999</v>
      </c>
      <c r="G8" s="4" t="s">
        <v>163</v>
      </c>
      <c r="H8" s="4" t="str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Non-Detect</v>
      </c>
      <c r="I8" s="4" t="str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Non-Detect</v>
      </c>
      <c r="J8" s="4" t="s">
        <v>163</v>
      </c>
      <c r="K8" s="4" t="str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Non-Detect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0.23250000000000001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22</v>
      </c>
    </row>
    <row r="9" spans="1:13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</row>
    <row r="10" spans="1:13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9">
        <v>43373</v>
      </c>
      <c r="B15" s="5">
        <v>24000</v>
      </c>
      <c r="C15" s="5">
        <v>13</v>
      </c>
      <c r="D15" s="5">
        <v>8</v>
      </c>
      <c r="E15" s="5" t="s">
        <v>101</v>
      </c>
      <c r="F15" s="5">
        <v>0.32</v>
      </c>
      <c r="G15" s="5" t="s">
        <v>100</v>
      </c>
      <c r="H15" s="5">
        <v>2.5299999999999998</v>
      </c>
      <c r="I15" s="5">
        <v>2.65</v>
      </c>
      <c r="J15" s="5" t="s">
        <v>49</v>
      </c>
      <c r="K15" s="5">
        <v>10.56</v>
      </c>
      <c r="L15" s="5" t="s">
        <v>120</v>
      </c>
      <c r="M15" s="5">
        <v>21</v>
      </c>
    </row>
    <row r="16" spans="1:13" x14ac:dyDescent="0.25">
      <c r="A16" s="9">
        <v>43738</v>
      </c>
      <c r="B16" s="5">
        <v>60000</v>
      </c>
      <c r="C16" s="5">
        <v>34</v>
      </c>
      <c r="D16" s="5">
        <v>7.5</v>
      </c>
      <c r="E16" s="5" t="s">
        <v>103</v>
      </c>
      <c r="F16" s="5">
        <v>0.34300000000000003</v>
      </c>
      <c r="G16" s="5" t="s">
        <v>121</v>
      </c>
      <c r="H16" s="5" t="s">
        <v>122</v>
      </c>
      <c r="I16" s="5" t="s">
        <v>123</v>
      </c>
      <c r="J16" s="5" t="s">
        <v>121</v>
      </c>
      <c r="K16" s="5" t="s">
        <v>124</v>
      </c>
      <c r="L16" s="5">
        <v>1.19</v>
      </c>
      <c r="M16" s="5" t="s">
        <v>49</v>
      </c>
    </row>
    <row r="17" spans="1:13" x14ac:dyDescent="0.25">
      <c r="A17" s="9">
        <v>44104</v>
      </c>
      <c r="B17" s="5">
        <v>32000</v>
      </c>
      <c r="C17" s="5">
        <v>14</v>
      </c>
      <c r="D17" s="5">
        <v>7.5</v>
      </c>
      <c r="E17" s="5" t="s">
        <v>101</v>
      </c>
      <c r="F17" s="5">
        <v>0.16600000000000001</v>
      </c>
      <c r="G17" s="5" t="s">
        <v>49</v>
      </c>
      <c r="H17" s="5" t="s">
        <v>102</v>
      </c>
      <c r="I17" s="5" t="s">
        <v>102</v>
      </c>
      <c r="J17" s="5" t="s">
        <v>125</v>
      </c>
      <c r="K17" s="5" t="s">
        <v>111</v>
      </c>
      <c r="L17" s="5" t="s">
        <v>44</v>
      </c>
      <c r="M17" s="5">
        <v>26</v>
      </c>
    </row>
    <row r="18" spans="1:13" x14ac:dyDescent="0.25">
      <c r="A18" s="9">
        <v>44469</v>
      </c>
      <c r="B18" s="5">
        <v>47000</v>
      </c>
      <c r="C18" s="5">
        <v>17</v>
      </c>
      <c r="D18" s="5">
        <v>7.3</v>
      </c>
      <c r="E18" s="5" t="s">
        <v>101</v>
      </c>
      <c r="F18" s="5">
        <v>0.10299999999999999</v>
      </c>
      <c r="G18" s="5" t="s">
        <v>126</v>
      </c>
      <c r="H18" s="5" t="s">
        <v>127</v>
      </c>
      <c r="I18" s="5" t="s">
        <v>127</v>
      </c>
      <c r="J18" s="5" t="s">
        <v>127</v>
      </c>
      <c r="K18" s="5" t="s">
        <v>127</v>
      </c>
      <c r="L18" s="5">
        <v>0.46500000000000002</v>
      </c>
      <c r="M18" s="5">
        <v>23</v>
      </c>
    </row>
  </sheetData>
  <sortState xmlns:xlrd2="http://schemas.microsoft.com/office/spreadsheetml/2017/richdata2" columnSort="1" ref="B1:M18">
    <sortCondition ref="B1:M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179D-799B-4784-998E-68FCE4FD8CB2}">
  <dimension ref="A1:M25"/>
  <sheetViews>
    <sheetView workbookViewId="0"/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7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5" x14ac:dyDescent="0.25">
      <c r="A2" s="8" t="s">
        <v>143</v>
      </c>
      <c r="B2" s="3" t="s">
        <v>170</v>
      </c>
      <c r="C2" s="3" t="s">
        <v>158</v>
      </c>
      <c r="D2" s="3" t="s">
        <v>8</v>
      </c>
      <c r="E2" s="3" t="s">
        <v>171</v>
      </c>
      <c r="F2" s="3" t="s">
        <v>165</v>
      </c>
      <c r="G2" s="3" t="s">
        <v>174</v>
      </c>
      <c r="H2" s="3" t="s">
        <v>175</v>
      </c>
      <c r="I2" s="3" t="s">
        <v>162</v>
      </c>
      <c r="J2" s="3" t="s">
        <v>176</v>
      </c>
      <c r="K2" s="3" t="s">
        <v>177</v>
      </c>
      <c r="L2" s="3" t="s">
        <v>178</v>
      </c>
      <c r="M2" s="3" t="s">
        <v>99</v>
      </c>
    </row>
    <row r="3" spans="1:13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</row>
    <row r="4" spans="1:13" x14ac:dyDescent="0.25">
      <c r="A4" s="8" t="s">
        <v>144</v>
      </c>
      <c r="B4" s="4" t="s">
        <v>155</v>
      </c>
      <c r="C4" s="4" t="s">
        <v>155</v>
      </c>
      <c r="D4" s="4" t="s">
        <v>156</v>
      </c>
      <c r="E4" s="4" t="s">
        <v>155</v>
      </c>
      <c r="F4" s="4" t="s">
        <v>155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150</v>
      </c>
      <c r="L4" s="4" t="s">
        <v>155</v>
      </c>
      <c r="M4" s="4" t="s">
        <v>169</v>
      </c>
    </row>
    <row r="5" spans="1:13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</row>
    <row r="6" spans="1:13" x14ac:dyDescent="0.25">
      <c r="A6" s="8" t="s">
        <v>146</v>
      </c>
      <c r="B6" s="4">
        <f>IF(COUNTIF($B$11:$B$25,"*&lt;*")&lt;&gt;0,0,MIN($B$11:$B$25))</f>
        <v>20500</v>
      </c>
      <c r="C6" s="4">
        <f>IF(COUNTIF($C$11:$C$25,"*&lt;*")&lt;&gt;0,0,MIN($C$11:$C$25))</f>
        <v>1.2</v>
      </c>
      <c r="D6" s="4">
        <f>IF(COUNTIF($D$11:$D$25,"*&lt;*")&lt;&gt;0,0,MIN($D$11:$D$25))</f>
        <v>6.4</v>
      </c>
      <c r="E6" s="4">
        <f>IF(COUNTIF($E$11:$E$25,"*&lt;*")&lt;&gt;0,0,MIN($E$11:$E$25))</f>
        <v>0</v>
      </c>
      <c r="F6" s="4">
        <f>IF(COUNTIF($F$11:$F$25,"*&lt;*")&lt;&gt;0,0,MIN($F$11:$F$25))</f>
        <v>0</v>
      </c>
      <c r="G6" s="4">
        <f>IF(COUNTIF($G$11:$G$25,"*&lt;*")&lt;&gt;0,0,MIN($G$11:$G$25))</f>
        <v>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</row>
    <row r="7" spans="1:13" x14ac:dyDescent="0.25">
      <c r="A7" s="8" t="s">
        <v>147</v>
      </c>
      <c r="B7" s="4">
        <f>IF(SUM($B$11:$B$25)=0,0,MAX($B$11:$B$25))</f>
        <v>61300</v>
      </c>
      <c r="C7" s="4">
        <f>IF(SUM($C$11:$C$25)=0,0,MAX($C$11:$C$25))</f>
        <v>49</v>
      </c>
      <c r="D7" s="4">
        <f>IF(SUM($D$11:$D$25)=0,0,MAX($D$11:$D$25))</f>
        <v>8.2100000000000009</v>
      </c>
      <c r="E7" s="4">
        <f>IF(SUM($E$11:$E$25)=0,0,MAX($E$11:$E$25))</f>
        <v>0.05</v>
      </c>
      <c r="F7" s="4">
        <f>IF(SUM($F$11:$F$25)=0,0,MAX($F$11:$F$25))</f>
        <v>0.28000000000000003</v>
      </c>
      <c r="G7" s="4">
        <f>IF(SUM($G$11:$G$25)=0,0,MAX($G$11:$G$25))</f>
        <v>8</v>
      </c>
      <c r="H7" s="4">
        <f>IF(SUM($H$11:$H$25)=0,0,MAX($H$11:$H$25))</f>
        <v>50</v>
      </c>
      <c r="I7" s="4">
        <f>IF(SUM($I$11:$I$25)=0,0,MAX($I$11:$I$25))</f>
        <v>50</v>
      </c>
      <c r="J7" s="4">
        <f>IF(SUM($J$11:$J$25)=0,0,MAX($J$11:$J$25))</f>
        <v>200</v>
      </c>
      <c r="K7" s="4">
        <f>IF(SUM($K$11:$K$25)=0,0,MAX($K$11:$K$25))</f>
        <v>40</v>
      </c>
      <c r="L7" s="4">
        <f>IF(SUM($L$11:$L$25)=0,0,MAX($L$11:$L$25))</f>
        <v>3.29</v>
      </c>
      <c r="M7" s="4">
        <f>IF(SUM($M$11:$M$25)=0,0,MAX($M$11:$M$25))</f>
        <v>40.299999999999997</v>
      </c>
    </row>
    <row r="8" spans="1:13" x14ac:dyDescent="0.25">
      <c r="A8" s="8" t="s">
        <v>148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35300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10.95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7.8449999999999998</v>
      </c>
      <c r="E8" s="4" t="str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Non-Detect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0.13</v>
      </c>
      <c r="G8" s="4" t="str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Non-Detect</v>
      </c>
      <c r="H8" s="4" t="str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Non-Detect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 t="str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Non-Detect</v>
      </c>
      <c r="K8" s="4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4.2134499999999999</v>
      </c>
      <c r="L8" s="4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2</v>
      </c>
      <c r="M8" s="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1.7455000000000001</v>
      </c>
    </row>
    <row r="9" spans="1:13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</row>
    <row r="10" spans="1:13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9">
        <v>42094</v>
      </c>
      <c r="B12" s="5"/>
      <c r="C12" s="5">
        <v>37</v>
      </c>
      <c r="D12" s="5">
        <v>7.85</v>
      </c>
      <c r="E12" s="5">
        <v>0.02</v>
      </c>
      <c r="F12" s="5">
        <v>0.1</v>
      </c>
      <c r="G12" s="5">
        <v>2.5</v>
      </c>
      <c r="H12" s="5">
        <v>5</v>
      </c>
      <c r="I12" s="5">
        <v>10</v>
      </c>
      <c r="J12" s="5">
        <v>5</v>
      </c>
      <c r="K12" s="5">
        <v>17.3</v>
      </c>
      <c r="L12" s="5">
        <v>1.5</v>
      </c>
      <c r="M12" s="5">
        <v>40.299999999999997</v>
      </c>
    </row>
    <row r="13" spans="1:13" x14ac:dyDescent="0.25">
      <c r="A13" s="9">
        <v>42185</v>
      </c>
      <c r="B13" s="5" t="s">
        <v>39</v>
      </c>
      <c r="C13" s="5">
        <v>1.2</v>
      </c>
      <c r="D13" s="5">
        <v>6.91</v>
      </c>
      <c r="E13" s="5">
        <v>0.02</v>
      </c>
      <c r="F13" s="5">
        <v>0.09</v>
      </c>
      <c r="G13" s="5">
        <v>2.5</v>
      </c>
      <c r="H13" s="5">
        <v>2.2999999999999998</v>
      </c>
      <c r="I13" s="5">
        <v>2.5</v>
      </c>
      <c r="J13" s="5">
        <v>5</v>
      </c>
      <c r="K13" s="5">
        <v>8.9</v>
      </c>
      <c r="L13" s="5">
        <v>2.2000000000000002</v>
      </c>
      <c r="M13" s="5">
        <v>31.6</v>
      </c>
    </row>
    <row r="14" spans="1:13" x14ac:dyDescent="0.25">
      <c r="A14" s="9">
        <v>42277</v>
      </c>
      <c r="B14" s="5">
        <v>33700</v>
      </c>
      <c r="C14" s="5">
        <v>10.5</v>
      </c>
      <c r="D14" s="5">
        <v>6.4</v>
      </c>
      <c r="E14" s="5">
        <v>0.05</v>
      </c>
      <c r="F14" s="5">
        <v>0.16</v>
      </c>
      <c r="G14" s="5">
        <v>8</v>
      </c>
      <c r="H14" s="5">
        <v>50</v>
      </c>
      <c r="I14" s="5">
        <v>50</v>
      </c>
      <c r="J14" s="5">
        <v>200</v>
      </c>
      <c r="K14" s="5">
        <v>40</v>
      </c>
      <c r="L14" s="5">
        <v>1.7</v>
      </c>
      <c r="M14" s="5">
        <v>3.2</v>
      </c>
    </row>
    <row r="15" spans="1:13" x14ac:dyDescent="0.25">
      <c r="A15" s="9">
        <v>42369</v>
      </c>
      <c r="B15" s="5">
        <v>60300</v>
      </c>
      <c r="C15" s="5">
        <v>49</v>
      </c>
      <c r="D15" s="5">
        <v>7.83</v>
      </c>
      <c r="E15" s="5" t="s">
        <v>107</v>
      </c>
      <c r="F15" s="5">
        <v>0.21</v>
      </c>
      <c r="G15" s="5" t="s">
        <v>106</v>
      </c>
      <c r="H15" s="5" t="s">
        <v>14</v>
      </c>
      <c r="I15" s="5" t="s">
        <v>55</v>
      </c>
      <c r="J15" s="5" t="s">
        <v>14</v>
      </c>
      <c r="K15" s="5">
        <v>13.4</v>
      </c>
      <c r="L15" s="5" t="s">
        <v>129</v>
      </c>
      <c r="M15" s="5">
        <v>30.5</v>
      </c>
    </row>
    <row r="16" spans="1:13" x14ac:dyDescent="0.25">
      <c r="A16" s="9">
        <v>42460</v>
      </c>
      <c r="B16" s="5">
        <v>23500</v>
      </c>
      <c r="C16" s="5">
        <v>22</v>
      </c>
      <c r="D16" s="5">
        <v>7.91</v>
      </c>
      <c r="E16" s="5" t="s">
        <v>107</v>
      </c>
      <c r="F16" s="5" t="s">
        <v>91</v>
      </c>
      <c r="G16" s="5" t="s">
        <v>130</v>
      </c>
      <c r="H16" s="5" t="s">
        <v>131</v>
      </c>
      <c r="I16" s="5" t="s">
        <v>132</v>
      </c>
      <c r="J16" s="5" t="s">
        <v>131</v>
      </c>
      <c r="K16" s="5" t="s">
        <v>131</v>
      </c>
      <c r="L16" s="5">
        <v>2.95</v>
      </c>
      <c r="M16" s="5">
        <v>21.7</v>
      </c>
    </row>
    <row r="17" spans="1:13" x14ac:dyDescent="0.25">
      <c r="A17" s="9">
        <v>42551</v>
      </c>
      <c r="B17" s="5">
        <v>35300</v>
      </c>
      <c r="C17" s="5">
        <v>25</v>
      </c>
      <c r="D17" s="5">
        <v>8.2100000000000009</v>
      </c>
      <c r="E17" s="5" t="s">
        <v>107</v>
      </c>
      <c r="F17" s="5" t="s">
        <v>91</v>
      </c>
      <c r="G17" s="5" t="s">
        <v>106</v>
      </c>
      <c r="H17" s="5" t="s">
        <v>131</v>
      </c>
      <c r="I17" s="5" t="s">
        <v>55</v>
      </c>
      <c r="J17" s="5" t="s">
        <v>14</v>
      </c>
      <c r="K17" s="5" t="s">
        <v>14</v>
      </c>
      <c r="L17" s="5">
        <v>1.8</v>
      </c>
      <c r="M17" s="5">
        <v>29.1</v>
      </c>
    </row>
    <row r="18" spans="1:13" x14ac:dyDescent="0.25">
      <c r="A18" s="9">
        <v>42643</v>
      </c>
      <c r="B18" s="5">
        <v>20500</v>
      </c>
      <c r="C18" s="5">
        <v>4</v>
      </c>
      <c r="D18" s="5">
        <v>7.67</v>
      </c>
      <c r="E18" s="5" t="s">
        <v>107</v>
      </c>
      <c r="F18" s="5">
        <v>0.28000000000000003</v>
      </c>
      <c r="G18" s="5" t="s">
        <v>106</v>
      </c>
      <c r="H18" s="5" t="s">
        <v>131</v>
      </c>
      <c r="I18" s="5" t="s">
        <v>55</v>
      </c>
      <c r="J18" s="5" t="s">
        <v>14</v>
      </c>
      <c r="K18" s="5">
        <v>8.4</v>
      </c>
      <c r="L18" s="5">
        <v>2</v>
      </c>
      <c r="M18" s="5" t="s">
        <v>11</v>
      </c>
    </row>
    <row r="19" spans="1:13" x14ac:dyDescent="0.25">
      <c r="A19" s="9">
        <v>42735</v>
      </c>
      <c r="B19" s="5">
        <v>40100</v>
      </c>
      <c r="C19" s="5">
        <v>11.9</v>
      </c>
      <c r="D19" s="5">
        <v>8.0299999999999994</v>
      </c>
      <c r="E19" s="5" t="s">
        <v>107</v>
      </c>
      <c r="F19" s="5">
        <v>0.21</v>
      </c>
      <c r="G19" s="5" t="s">
        <v>106</v>
      </c>
      <c r="H19" s="5" t="s">
        <v>89</v>
      </c>
      <c r="I19" s="5" t="s">
        <v>55</v>
      </c>
      <c r="J19" s="5" t="s">
        <v>14</v>
      </c>
      <c r="K19" s="5" t="s">
        <v>133</v>
      </c>
      <c r="L19" s="5">
        <v>1.83</v>
      </c>
      <c r="M19" s="5">
        <v>3.0499999999999999E-2</v>
      </c>
    </row>
    <row r="20" spans="1:13" x14ac:dyDescent="0.25">
      <c r="A20" s="9">
        <v>42825</v>
      </c>
      <c r="B20" s="5">
        <v>35900</v>
      </c>
      <c r="C20" s="5">
        <v>11.4</v>
      </c>
      <c r="D20" s="5">
        <v>7.84</v>
      </c>
      <c r="E20" s="5" t="s">
        <v>107</v>
      </c>
      <c r="F20" s="5">
        <v>0.21</v>
      </c>
      <c r="G20" s="5" t="s">
        <v>134</v>
      </c>
      <c r="H20" s="5" t="s">
        <v>131</v>
      </c>
      <c r="I20" s="5" t="s">
        <v>132</v>
      </c>
      <c r="J20" s="5" t="s">
        <v>131</v>
      </c>
      <c r="K20" s="5" t="s">
        <v>131</v>
      </c>
      <c r="L20" s="5">
        <v>2.4300000000000002</v>
      </c>
      <c r="M20" s="5">
        <v>2.9499999999999998E-2</v>
      </c>
    </row>
    <row r="21" spans="1:13" x14ac:dyDescent="0.25">
      <c r="A21" s="9">
        <v>42916</v>
      </c>
      <c r="B21" s="5">
        <v>61300</v>
      </c>
      <c r="C21" s="5">
        <v>8</v>
      </c>
      <c r="D21" s="5">
        <v>8.1300000000000008</v>
      </c>
      <c r="E21" s="5" t="s">
        <v>107</v>
      </c>
      <c r="F21" s="5">
        <v>0.13</v>
      </c>
      <c r="G21" s="5" t="s">
        <v>106</v>
      </c>
      <c r="H21" s="5" t="s">
        <v>14</v>
      </c>
      <c r="I21" s="5" t="s">
        <v>55</v>
      </c>
      <c r="J21" s="5" t="s">
        <v>14</v>
      </c>
      <c r="K21" s="5">
        <v>8.6</v>
      </c>
      <c r="L21" s="5">
        <v>3.29</v>
      </c>
      <c r="M21" s="5">
        <v>2.47E-2</v>
      </c>
    </row>
    <row r="22" spans="1:13" x14ac:dyDescent="0.25">
      <c r="A22" s="9">
        <v>43008</v>
      </c>
      <c r="B22" s="5">
        <v>34000</v>
      </c>
      <c r="C22" s="5">
        <v>8.3000000000000007</v>
      </c>
      <c r="D22" s="5">
        <v>7.6</v>
      </c>
      <c r="E22" s="5" t="s">
        <v>39</v>
      </c>
      <c r="F22" s="5">
        <v>0.11</v>
      </c>
      <c r="G22" s="5" t="s">
        <v>106</v>
      </c>
      <c r="H22" s="5" t="s">
        <v>14</v>
      </c>
      <c r="I22" s="5" t="s">
        <v>55</v>
      </c>
      <c r="J22" s="5">
        <v>5</v>
      </c>
      <c r="K22" s="5">
        <v>2.69E-2</v>
      </c>
      <c r="L22" s="5">
        <v>2.0099999999999998</v>
      </c>
      <c r="M22" s="5">
        <v>0.29099999999999998</v>
      </c>
    </row>
    <row r="23" spans="1:13" x14ac:dyDescent="0.25">
      <c r="A23" s="9">
        <v>43100</v>
      </c>
      <c r="B23" s="5">
        <v>52600</v>
      </c>
      <c r="C23" s="5">
        <v>5.7</v>
      </c>
      <c r="D23" s="5">
        <v>7.92</v>
      </c>
      <c r="E23" s="5" t="s">
        <v>107</v>
      </c>
      <c r="F23" s="5">
        <v>0.13</v>
      </c>
      <c r="G23" s="5" t="s">
        <v>14</v>
      </c>
      <c r="H23" s="5" t="s">
        <v>89</v>
      </c>
      <c r="I23" s="5" t="s">
        <v>57</v>
      </c>
      <c r="J23" s="5" t="s">
        <v>89</v>
      </c>
      <c r="K23" s="5" t="s">
        <v>89</v>
      </c>
      <c r="L23" s="5">
        <v>2</v>
      </c>
      <c r="M23" s="5" t="s">
        <v>135</v>
      </c>
    </row>
    <row r="24" spans="1:13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sortState xmlns:xlrd2="http://schemas.microsoft.com/office/spreadsheetml/2017/richdata2" columnSort="1" ref="B1:M25">
    <sortCondition ref="B1:M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B751-0C5E-4EE1-8B3A-24270D0F4C4B}">
  <dimension ref="A1:U18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136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143</v>
      </c>
      <c r="B2" s="3" t="s">
        <v>67</v>
      </c>
      <c r="C2" s="3" t="s">
        <v>68</v>
      </c>
      <c r="D2" s="3" t="s">
        <v>69</v>
      </c>
      <c r="E2" s="3" t="s">
        <v>1</v>
      </c>
      <c r="F2" s="3" t="s">
        <v>70</v>
      </c>
      <c r="G2" s="3" t="s">
        <v>2</v>
      </c>
      <c r="H2" s="3" t="s">
        <v>71</v>
      </c>
      <c r="I2" s="3" t="s">
        <v>72</v>
      </c>
      <c r="J2" s="3" t="s">
        <v>73</v>
      </c>
      <c r="K2" s="3" t="s">
        <v>74</v>
      </c>
      <c r="L2" s="3" t="s">
        <v>77</v>
      </c>
      <c r="M2" s="3" t="s">
        <v>78</v>
      </c>
      <c r="N2" s="3" t="s">
        <v>79</v>
      </c>
      <c r="O2" s="3" t="s">
        <v>80</v>
      </c>
      <c r="P2" s="3" t="s">
        <v>81</v>
      </c>
      <c r="Q2" s="3" t="s">
        <v>4</v>
      </c>
      <c r="R2" s="3" t="s">
        <v>82</v>
      </c>
      <c r="S2" s="3" t="s">
        <v>84</v>
      </c>
      <c r="T2" s="3" t="s">
        <v>86</v>
      </c>
      <c r="U2" s="3" t="s">
        <v>87</v>
      </c>
    </row>
    <row r="3" spans="1:21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159</v>
      </c>
      <c r="O3" s="3" t="s">
        <v>159</v>
      </c>
      <c r="P3" s="3" t="s">
        <v>159</v>
      </c>
      <c r="Q3" s="3" t="s">
        <v>159</v>
      </c>
      <c r="R3" s="3" t="s">
        <v>159</v>
      </c>
      <c r="S3" s="3" t="s">
        <v>159</v>
      </c>
      <c r="T3" s="3" t="s">
        <v>159</v>
      </c>
      <c r="U3" s="3" t="s">
        <v>159</v>
      </c>
    </row>
    <row r="4" spans="1:21" x14ac:dyDescent="0.25">
      <c r="A4" s="8" t="s">
        <v>144</v>
      </c>
      <c r="B4" s="4" t="s">
        <v>150</v>
      </c>
      <c r="C4" s="4" t="s">
        <v>150</v>
      </c>
      <c r="D4" s="4" t="s">
        <v>150</v>
      </c>
      <c r="E4" s="4" t="s">
        <v>150</v>
      </c>
      <c r="F4" s="4" t="s">
        <v>150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150</v>
      </c>
      <c r="L4" s="4" t="s">
        <v>150</v>
      </c>
      <c r="M4" s="4" t="s">
        <v>150</v>
      </c>
      <c r="N4" s="4" t="s">
        <v>150</v>
      </c>
      <c r="O4" s="4" t="s">
        <v>150</v>
      </c>
      <c r="P4" s="4" t="s">
        <v>150</v>
      </c>
      <c r="Q4" s="4" t="s">
        <v>150</v>
      </c>
      <c r="R4" s="4" t="s">
        <v>150</v>
      </c>
      <c r="S4" s="4" t="s">
        <v>150</v>
      </c>
      <c r="T4" s="4" t="s">
        <v>150</v>
      </c>
      <c r="U4" s="4" t="s">
        <v>150</v>
      </c>
    </row>
    <row r="5" spans="1:21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  <c r="N5" s="4" t="s">
        <v>151</v>
      </c>
      <c r="O5" s="4" t="s">
        <v>151</v>
      </c>
      <c r="P5" s="4" t="s">
        <v>151</v>
      </c>
      <c r="Q5" s="4" t="s">
        <v>151</v>
      </c>
      <c r="R5" s="4" t="s">
        <v>151</v>
      </c>
      <c r="S5" s="4" t="s">
        <v>151</v>
      </c>
      <c r="T5" s="4" t="s">
        <v>151</v>
      </c>
      <c r="U5" s="4" t="s">
        <v>151</v>
      </c>
    </row>
    <row r="6" spans="1:21" x14ac:dyDescent="0.25">
      <c r="A6" s="8" t="s">
        <v>146</v>
      </c>
      <c r="B6" s="4" t="s">
        <v>163</v>
      </c>
      <c r="C6" s="4" t="s">
        <v>163</v>
      </c>
      <c r="D6" s="4" t="s">
        <v>163</v>
      </c>
      <c r="E6" s="4" t="s">
        <v>163</v>
      </c>
      <c r="F6" s="4" t="s">
        <v>163</v>
      </c>
      <c r="G6" s="4" t="s">
        <v>163</v>
      </c>
      <c r="H6" s="4">
        <f>IF(COUNTIF($H$11:$H$18,"*&lt;*")&lt;&gt;0,0,MIN($H$11:$H$18))</f>
        <v>0</v>
      </c>
      <c r="I6" s="4" t="s">
        <v>163</v>
      </c>
      <c r="J6" s="4">
        <f>IF(COUNTIF($J$11:$J$18,"*&lt;*")&lt;&gt;0,0,MIN($J$11:$J$18))</f>
        <v>0</v>
      </c>
      <c r="K6" s="4" t="s">
        <v>163</v>
      </c>
      <c r="L6" s="4" t="s">
        <v>163</v>
      </c>
      <c r="M6" s="4" t="s">
        <v>163</v>
      </c>
      <c r="N6" s="4" t="s">
        <v>163</v>
      </c>
      <c r="O6" s="4" t="s">
        <v>163</v>
      </c>
      <c r="P6" s="4" t="s">
        <v>163</v>
      </c>
      <c r="Q6" s="4">
        <f>IF(COUNTIF($Q$11:$Q$18,"*&lt;*")&lt;&gt;0,0,MIN($Q$11:$Q$18))</f>
        <v>0</v>
      </c>
      <c r="R6" s="4" t="s">
        <v>163</v>
      </c>
      <c r="S6" s="4" t="s">
        <v>163</v>
      </c>
      <c r="T6" s="4" t="s">
        <v>163</v>
      </c>
      <c r="U6" s="4" t="s">
        <v>163</v>
      </c>
    </row>
    <row r="7" spans="1:21" x14ac:dyDescent="0.25">
      <c r="A7" s="8" t="s">
        <v>147</v>
      </c>
      <c r="B7" s="4" t="s">
        <v>163</v>
      </c>
      <c r="C7" s="4" t="s">
        <v>163</v>
      </c>
      <c r="D7" s="4" t="s">
        <v>163</v>
      </c>
      <c r="E7" s="4" t="s">
        <v>163</v>
      </c>
      <c r="F7" s="4" t="s">
        <v>163</v>
      </c>
      <c r="G7" s="4" t="s">
        <v>163</v>
      </c>
      <c r="H7" s="4">
        <f>IF(SUM($H$11:$H$18)=0,0,MAX($H$11:$H$18))</f>
        <v>0.05</v>
      </c>
      <c r="I7" s="4" t="s">
        <v>163</v>
      </c>
      <c r="J7" s="4">
        <f>IF(SUM($J$11:$J$18)=0,0,MAX($J$11:$J$18))</f>
        <v>0.02</v>
      </c>
      <c r="K7" s="4" t="s">
        <v>163</v>
      </c>
      <c r="L7" s="4" t="s">
        <v>163</v>
      </c>
      <c r="M7" s="4" t="s">
        <v>163</v>
      </c>
      <c r="N7" s="4" t="s">
        <v>163</v>
      </c>
      <c r="O7" s="4" t="s">
        <v>163</v>
      </c>
      <c r="P7" s="4" t="s">
        <v>163</v>
      </c>
      <c r="Q7" s="4">
        <f>IF(SUM($Q$11:$Q$18)=0,0,MAX($Q$11:$Q$18))</f>
        <v>0.5</v>
      </c>
      <c r="R7" s="4" t="s">
        <v>163</v>
      </c>
      <c r="S7" s="4" t="s">
        <v>163</v>
      </c>
      <c r="T7" s="4" t="s">
        <v>163</v>
      </c>
      <c r="U7" s="4" t="s">
        <v>163</v>
      </c>
    </row>
    <row r="8" spans="1:21" x14ac:dyDescent="0.25">
      <c r="A8" s="8" t="s">
        <v>148</v>
      </c>
      <c r="B8" s="4" t="s">
        <v>163</v>
      </c>
      <c r="C8" s="4" t="s">
        <v>163</v>
      </c>
      <c r="D8" s="4" t="s">
        <v>163</v>
      </c>
      <c r="E8" s="4" t="s">
        <v>163</v>
      </c>
      <c r="F8" s="4" t="s">
        <v>163</v>
      </c>
      <c r="G8" s="4" t="s">
        <v>163</v>
      </c>
      <c r="H8" s="4" t="str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Non-Detect</v>
      </c>
      <c r="I8" s="4" t="s">
        <v>163</v>
      </c>
      <c r="J8" s="4" t="str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Non-Detect</v>
      </c>
      <c r="K8" s="4" t="s">
        <v>163</v>
      </c>
      <c r="L8" s="4" t="s">
        <v>163</v>
      </c>
      <c r="M8" s="4" t="s">
        <v>163</v>
      </c>
      <c r="N8" s="4" t="s">
        <v>163</v>
      </c>
      <c r="O8" s="4" t="s">
        <v>163</v>
      </c>
      <c r="P8" s="4" t="s">
        <v>163</v>
      </c>
      <c r="Q8" s="4" t="str">
        <f>IFERROR(IF(ISODD(COUNTA($Q$11:$Q$18)),LARGE($Q$11:$Q$18,INT(COUNTA($Q$11:$Q$18)/2)+1),(LARGE($Q$11:$Q$18,INT(COUNTA($Q$11:$Q$18)/2)+1)+LARGE($Q$11:$Q$18,INT(COUNTA($Q$11:$Q$18)/2)))/2),IF(COUNT($Q$11:$Q$18)=COUNTA($Q$11:$Q$18)/2,SMALL($Q$11:$Q$18,1)/2, "Non-Detect"))</f>
        <v>Non-Detect</v>
      </c>
      <c r="R8" s="4" t="s">
        <v>163</v>
      </c>
      <c r="S8" s="4" t="s">
        <v>163</v>
      </c>
      <c r="T8" s="4" t="s">
        <v>163</v>
      </c>
      <c r="U8" s="4" t="s">
        <v>163</v>
      </c>
    </row>
    <row r="9" spans="1:21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161</v>
      </c>
      <c r="Q9" s="4" t="s">
        <v>161</v>
      </c>
      <c r="R9" s="4" t="s">
        <v>161</v>
      </c>
      <c r="S9" s="4" t="s">
        <v>161</v>
      </c>
      <c r="T9" s="4" t="s">
        <v>161</v>
      </c>
      <c r="U9" s="4" t="s">
        <v>161</v>
      </c>
    </row>
    <row r="10" spans="1:21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9">
        <v>43220</v>
      </c>
      <c r="B15" s="5" t="s">
        <v>37</v>
      </c>
      <c r="C15" s="5" t="s">
        <v>37</v>
      </c>
      <c r="D15" s="5" t="s">
        <v>37</v>
      </c>
      <c r="E15" s="5" t="s">
        <v>11</v>
      </c>
      <c r="F15" s="5" t="s">
        <v>39</v>
      </c>
      <c r="G15" s="5" t="s">
        <v>37</v>
      </c>
      <c r="H15" s="5" t="s">
        <v>37</v>
      </c>
      <c r="I15" s="5" t="s">
        <v>39</v>
      </c>
      <c r="J15" s="5" t="s">
        <v>37</v>
      </c>
      <c r="K15" s="5" t="s">
        <v>37</v>
      </c>
      <c r="L15" s="5" t="s">
        <v>39</v>
      </c>
      <c r="M15" s="5" t="s">
        <v>39</v>
      </c>
      <c r="N15" s="5" t="s">
        <v>37</v>
      </c>
      <c r="O15" s="5" t="s">
        <v>37</v>
      </c>
      <c r="P15" s="5" t="s">
        <v>37</v>
      </c>
      <c r="Q15" s="5" t="s">
        <v>39</v>
      </c>
      <c r="R15" s="5" t="s">
        <v>39</v>
      </c>
      <c r="S15" s="5" t="s">
        <v>39</v>
      </c>
      <c r="T15" s="5" t="s">
        <v>11</v>
      </c>
      <c r="U15" s="5" t="s">
        <v>39</v>
      </c>
    </row>
    <row r="16" spans="1:21" x14ac:dyDescent="0.25">
      <c r="A16" s="9">
        <v>43585</v>
      </c>
      <c r="B16" s="5" t="s">
        <v>49</v>
      </c>
      <c r="C16" s="5" t="s">
        <v>49</v>
      </c>
      <c r="D16" s="5" t="s">
        <v>49</v>
      </c>
      <c r="E16" s="5" t="s">
        <v>42</v>
      </c>
      <c r="F16" s="5" t="s">
        <v>43</v>
      </c>
      <c r="G16" s="5" t="s">
        <v>43</v>
      </c>
      <c r="H16" s="5">
        <v>0.05</v>
      </c>
      <c r="I16" s="5" t="s">
        <v>49</v>
      </c>
      <c r="J16" s="5">
        <v>0.02</v>
      </c>
      <c r="K16" s="5" t="s">
        <v>43</v>
      </c>
      <c r="L16" s="5" t="s">
        <v>43</v>
      </c>
      <c r="M16" s="5" t="s">
        <v>42</v>
      </c>
      <c r="N16" s="5" t="s">
        <v>49</v>
      </c>
      <c r="O16" s="5" t="s">
        <v>49</v>
      </c>
      <c r="P16" s="5" t="s">
        <v>43</v>
      </c>
      <c r="Q16" s="5">
        <v>0.5</v>
      </c>
      <c r="R16" s="5" t="s">
        <v>49</v>
      </c>
      <c r="S16" s="5" t="s">
        <v>49</v>
      </c>
      <c r="T16" s="5" t="s">
        <v>42</v>
      </c>
      <c r="U16" s="5" t="s">
        <v>42</v>
      </c>
    </row>
    <row r="17" spans="1:21" x14ac:dyDescent="0.25">
      <c r="A17" s="9">
        <v>43951</v>
      </c>
      <c r="B17" s="5" t="s">
        <v>43</v>
      </c>
      <c r="C17" s="5" t="s">
        <v>43</v>
      </c>
      <c r="D17" s="5" t="s">
        <v>43</v>
      </c>
      <c r="E17" s="5" t="s">
        <v>42</v>
      </c>
      <c r="F17" s="5" t="s">
        <v>43</v>
      </c>
      <c r="G17" s="5" t="s">
        <v>43</v>
      </c>
      <c r="H17" s="5" t="s">
        <v>43</v>
      </c>
      <c r="I17" s="5" t="s">
        <v>43</v>
      </c>
      <c r="J17" s="5" t="s">
        <v>43</v>
      </c>
      <c r="K17" s="5" t="s">
        <v>43</v>
      </c>
      <c r="L17" s="5" t="s">
        <v>43</v>
      </c>
      <c r="M17" s="5" t="s">
        <v>42</v>
      </c>
      <c r="N17" s="5" t="s">
        <v>43</v>
      </c>
      <c r="O17" s="5" t="s">
        <v>43</v>
      </c>
      <c r="P17" s="5" t="s">
        <v>43</v>
      </c>
      <c r="Q17" s="5" t="s">
        <v>49</v>
      </c>
      <c r="R17" s="5" t="s">
        <v>43</v>
      </c>
      <c r="S17" s="5" t="s">
        <v>43</v>
      </c>
      <c r="T17" s="5" t="s">
        <v>42</v>
      </c>
      <c r="U17" s="5" t="s">
        <v>42</v>
      </c>
    </row>
    <row r="18" spans="1:21" x14ac:dyDescent="0.25">
      <c r="A18" s="9">
        <v>44316</v>
      </c>
      <c r="B18" s="5" t="s">
        <v>43</v>
      </c>
      <c r="C18" s="5" t="s">
        <v>43</v>
      </c>
      <c r="D18" s="5" t="s">
        <v>43</v>
      </c>
      <c r="E18" s="5" t="s">
        <v>42</v>
      </c>
      <c r="F18" s="5" t="s">
        <v>43</v>
      </c>
      <c r="G18" s="5" t="s">
        <v>43</v>
      </c>
      <c r="H18" s="5" t="s">
        <v>43</v>
      </c>
      <c r="I18" s="5" t="s">
        <v>43</v>
      </c>
      <c r="J18" s="5" t="s">
        <v>43</v>
      </c>
      <c r="K18" s="5" t="s">
        <v>43</v>
      </c>
      <c r="L18" s="5" t="s">
        <v>43</v>
      </c>
      <c r="M18" s="5" t="s">
        <v>42</v>
      </c>
      <c r="N18" s="5" t="s">
        <v>43</v>
      </c>
      <c r="O18" s="5" t="s">
        <v>43</v>
      </c>
      <c r="P18" s="5" t="s">
        <v>43</v>
      </c>
      <c r="Q18" s="5" t="s">
        <v>49</v>
      </c>
      <c r="R18" s="5" t="s">
        <v>43</v>
      </c>
      <c r="S18" s="5" t="s">
        <v>43</v>
      </c>
      <c r="T18" s="5" t="s">
        <v>42</v>
      </c>
      <c r="U18" s="5" t="s">
        <v>42</v>
      </c>
    </row>
  </sheetData>
  <sortState xmlns:xlrd2="http://schemas.microsoft.com/office/spreadsheetml/2017/richdata2" columnSort="1" ref="B1:U18">
    <sortCondition ref="B1:U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1FFA-A6C7-4AC2-A490-FFF6E1B93DAF}">
  <dimension ref="A1:L94"/>
  <sheetViews>
    <sheetView workbookViewId="0"/>
  </sheetViews>
  <sheetFormatPr defaultColWidth="8.7109375" defaultRowHeight="15" x14ac:dyDescent="0.25"/>
  <cols>
    <col min="1" max="1" width="15.5703125" style="10" customWidth="1"/>
    <col min="2" max="12" width="10.5703125" style="2" customWidth="1"/>
    <col min="13" max="16384" width="8.7109375" style="2"/>
  </cols>
  <sheetData>
    <row r="1" spans="1:12" x14ac:dyDescent="0.25">
      <c r="A1" s="7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71.25" x14ac:dyDescent="0.25">
      <c r="A2" s="8" t="s">
        <v>143</v>
      </c>
      <c r="B2" s="3" t="s">
        <v>157</v>
      </c>
      <c r="C2" s="3" t="s">
        <v>8</v>
      </c>
      <c r="D2" s="3" t="s">
        <v>8</v>
      </c>
      <c r="E2" s="3" t="s">
        <v>1</v>
      </c>
      <c r="F2" s="3" t="s">
        <v>138</v>
      </c>
      <c r="G2" s="3" t="s">
        <v>76</v>
      </c>
      <c r="H2" s="3" t="s">
        <v>3</v>
      </c>
      <c r="I2" s="3" t="s">
        <v>139</v>
      </c>
      <c r="J2" s="3" t="s">
        <v>114</v>
      </c>
      <c r="K2" s="3" t="s">
        <v>4</v>
      </c>
      <c r="L2" s="3" t="s">
        <v>140</v>
      </c>
    </row>
    <row r="3" spans="1:12" x14ac:dyDescent="0.25">
      <c r="A3" s="8"/>
      <c r="B3" s="3" t="s">
        <v>159</v>
      </c>
      <c r="C3" s="3" t="s">
        <v>146</v>
      </c>
      <c r="D3" s="3" t="s">
        <v>147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</row>
    <row r="4" spans="1:12" x14ac:dyDescent="0.25">
      <c r="A4" s="8" t="s">
        <v>144</v>
      </c>
      <c r="B4" s="4" t="s">
        <v>153</v>
      </c>
      <c r="C4" s="4" t="s">
        <v>156</v>
      </c>
      <c r="D4" s="4" t="s">
        <v>156</v>
      </c>
      <c r="E4" s="4" t="s">
        <v>150</v>
      </c>
      <c r="F4" s="4" t="s">
        <v>150</v>
      </c>
      <c r="G4" s="4" t="s">
        <v>150</v>
      </c>
      <c r="H4" s="4" t="s">
        <v>152</v>
      </c>
      <c r="I4" s="4" t="s">
        <v>155</v>
      </c>
      <c r="J4" s="4" t="s">
        <v>150</v>
      </c>
      <c r="K4" s="4" t="s">
        <v>150</v>
      </c>
      <c r="L4" s="4" t="s">
        <v>150</v>
      </c>
    </row>
    <row r="5" spans="1:12" x14ac:dyDescent="0.25">
      <c r="A5" s="8" t="s">
        <v>145</v>
      </c>
      <c r="B5" s="4" t="s">
        <v>151</v>
      </c>
      <c r="C5" s="4">
        <v>6.5</v>
      </c>
      <c r="D5" s="4">
        <v>8.5</v>
      </c>
      <c r="E5" s="4">
        <v>5</v>
      </c>
      <c r="F5" s="4">
        <v>100</v>
      </c>
      <c r="G5" s="4" t="s">
        <v>151</v>
      </c>
      <c r="H5" s="4">
        <v>30</v>
      </c>
      <c r="I5" s="4">
        <v>5</v>
      </c>
      <c r="J5" s="4">
        <v>20</v>
      </c>
      <c r="K5" s="4">
        <v>20</v>
      </c>
      <c r="L5" s="4">
        <v>0.1</v>
      </c>
    </row>
    <row r="6" spans="1:12" x14ac:dyDescent="0.25">
      <c r="A6" s="8" t="s">
        <v>146</v>
      </c>
      <c r="B6" s="4" t="s">
        <v>163</v>
      </c>
      <c r="C6" s="4" t="s">
        <v>163</v>
      </c>
      <c r="D6" s="4" t="s">
        <v>163</v>
      </c>
      <c r="E6" s="4" t="s">
        <v>163</v>
      </c>
      <c r="F6" s="4" t="s">
        <v>163</v>
      </c>
      <c r="G6" s="4" t="s">
        <v>163</v>
      </c>
      <c r="H6" s="4" t="s">
        <v>163</v>
      </c>
      <c r="I6" s="4" t="s">
        <v>163</v>
      </c>
      <c r="J6" s="4" t="s">
        <v>163</v>
      </c>
      <c r="K6" s="4" t="s">
        <v>163</v>
      </c>
      <c r="L6" s="4" t="s">
        <v>163</v>
      </c>
    </row>
    <row r="7" spans="1:12" x14ac:dyDescent="0.25">
      <c r="A7" s="8" t="s">
        <v>147</v>
      </c>
      <c r="B7" s="4" t="s">
        <v>163</v>
      </c>
      <c r="C7" s="4" t="s">
        <v>163</v>
      </c>
      <c r="D7" s="4" t="s">
        <v>163</v>
      </c>
      <c r="E7" s="4" t="s">
        <v>163</v>
      </c>
      <c r="F7" s="4" t="s">
        <v>163</v>
      </c>
      <c r="G7" s="4" t="s">
        <v>163</v>
      </c>
      <c r="H7" s="4" t="s">
        <v>163</v>
      </c>
      <c r="I7" s="4" t="s">
        <v>163</v>
      </c>
      <c r="J7" s="4" t="s">
        <v>163</v>
      </c>
      <c r="K7" s="4" t="s">
        <v>163</v>
      </c>
      <c r="L7" s="4" t="s">
        <v>163</v>
      </c>
    </row>
    <row r="8" spans="1:12" x14ac:dyDescent="0.25">
      <c r="A8" s="8" t="s">
        <v>148</v>
      </c>
      <c r="B8" s="4" t="s">
        <v>163</v>
      </c>
      <c r="C8" s="4" t="s">
        <v>163</v>
      </c>
      <c r="D8" s="4" t="s">
        <v>163</v>
      </c>
      <c r="E8" s="4" t="s">
        <v>163</v>
      </c>
      <c r="F8" s="4" t="s">
        <v>163</v>
      </c>
      <c r="G8" s="4" t="s">
        <v>163</v>
      </c>
      <c r="H8" s="4" t="s">
        <v>163</v>
      </c>
      <c r="I8" s="4" t="s">
        <v>163</v>
      </c>
      <c r="J8" s="4" t="s">
        <v>163</v>
      </c>
      <c r="K8" s="4" t="s">
        <v>163</v>
      </c>
      <c r="L8" s="4" t="s">
        <v>163</v>
      </c>
    </row>
    <row r="9" spans="1:12" x14ac:dyDescent="0.25">
      <c r="A9" s="8" t="s">
        <v>149</v>
      </c>
      <c r="B9" s="4" t="s">
        <v>161</v>
      </c>
      <c r="C9" s="4" t="s">
        <v>163</v>
      </c>
      <c r="D9" s="4" t="s">
        <v>163</v>
      </c>
      <c r="E9" s="4" t="s">
        <v>163</v>
      </c>
      <c r="F9" s="4" t="s">
        <v>163</v>
      </c>
      <c r="G9" s="4" t="s">
        <v>161</v>
      </c>
      <c r="H9" s="4" t="s">
        <v>163</v>
      </c>
      <c r="I9" s="4" t="s">
        <v>163</v>
      </c>
      <c r="J9" s="4" t="s">
        <v>163</v>
      </c>
      <c r="K9" s="4" t="s">
        <v>163</v>
      </c>
      <c r="L9" s="4" t="s">
        <v>163</v>
      </c>
    </row>
    <row r="10" spans="1:12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9">
        <v>42004</v>
      </c>
      <c r="B11" s="5" t="s">
        <v>10</v>
      </c>
      <c r="C11" s="5" t="s">
        <v>10</v>
      </c>
      <c r="D11" s="5" t="s">
        <v>10</v>
      </c>
      <c r="E11" s="5" t="s">
        <v>10</v>
      </c>
      <c r="F11" s="5" t="s">
        <v>10</v>
      </c>
      <c r="G11" s="5" t="s">
        <v>10</v>
      </c>
      <c r="H11" s="5" t="s">
        <v>10</v>
      </c>
      <c r="I11" s="5" t="s">
        <v>10</v>
      </c>
      <c r="J11" s="5" t="s">
        <v>10</v>
      </c>
      <c r="K11" s="5" t="s">
        <v>10</v>
      </c>
      <c r="L11" s="5" t="s">
        <v>10</v>
      </c>
    </row>
    <row r="12" spans="1:12" x14ac:dyDescent="0.25">
      <c r="A12" s="9">
        <v>42035</v>
      </c>
      <c r="B12" s="5" t="s">
        <v>10</v>
      </c>
      <c r="C12" s="5" t="s">
        <v>10</v>
      </c>
      <c r="D12" s="5" t="s">
        <v>10</v>
      </c>
      <c r="E12" s="5" t="s">
        <v>10</v>
      </c>
      <c r="F12" s="5" t="s">
        <v>10</v>
      </c>
      <c r="G12" s="5" t="s">
        <v>10</v>
      </c>
      <c r="H12" s="5" t="s">
        <v>10</v>
      </c>
      <c r="I12" s="5" t="s">
        <v>10</v>
      </c>
      <c r="J12" s="5" t="s">
        <v>10</v>
      </c>
      <c r="K12" s="5" t="s">
        <v>10</v>
      </c>
      <c r="L12" s="5" t="s">
        <v>10</v>
      </c>
    </row>
    <row r="13" spans="1:12" x14ac:dyDescent="0.25">
      <c r="A13" s="9">
        <v>42063</v>
      </c>
      <c r="B13" s="5" t="s">
        <v>10</v>
      </c>
      <c r="C13" s="5" t="s">
        <v>10</v>
      </c>
      <c r="D13" s="5" t="s">
        <v>10</v>
      </c>
      <c r="E13" s="5" t="s">
        <v>10</v>
      </c>
      <c r="F13" s="5" t="s">
        <v>10</v>
      </c>
      <c r="G13" s="5" t="s">
        <v>10</v>
      </c>
      <c r="H13" s="5" t="s">
        <v>10</v>
      </c>
      <c r="I13" s="5" t="s">
        <v>10</v>
      </c>
      <c r="J13" s="5" t="s">
        <v>10</v>
      </c>
      <c r="K13" s="5" t="s">
        <v>10</v>
      </c>
      <c r="L13" s="5" t="s">
        <v>10</v>
      </c>
    </row>
    <row r="14" spans="1:12" x14ac:dyDescent="0.25">
      <c r="A14" s="9">
        <v>42094</v>
      </c>
      <c r="B14" s="5" t="s">
        <v>10</v>
      </c>
      <c r="C14" s="5" t="s">
        <v>10</v>
      </c>
      <c r="D14" s="5" t="s">
        <v>10</v>
      </c>
      <c r="E14" s="5" t="s">
        <v>10</v>
      </c>
      <c r="F14" s="5" t="s">
        <v>10</v>
      </c>
      <c r="G14" s="5" t="s">
        <v>10</v>
      </c>
      <c r="H14" s="5" t="s">
        <v>10</v>
      </c>
      <c r="I14" s="5" t="s">
        <v>10</v>
      </c>
      <c r="J14" s="5" t="s">
        <v>10</v>
      </c>
      <c r="K14" s="5" t="s">
        <v>10</v>
      </c>
      <c r="L14" s="5" t="s">
        <v>10</v>
      </c>
    </row>
    <row r="15" spans="1:12" x14ac:dyDescent="0.25">
      <c r="A15" s="9">
        <v>42124</v>
      </c>
      <c r="B15" s="5" t="s">
        <v>10</v>
      </c>
      <c r="C15" s="5" t="s">
        <v>10</v>
      </c>
      <c r="D15" s="5" t="s">
        <v>10</v>
      </c>
      <c r="E15" s="5" t="s">
        <v>10</v>
      </c>
      <c r="F15" s="5" t="s">
        <v>10</v>
      </c>
      <c r="G15" s="5" t="s">
        <v>10</v>
      </c>
      <c r="H15" s="5" t="s">
        <v>10</v>
      </c>
      <c r="I15" s="5" t="s">
        <v>10</v>
      </c>
      <c r="J15" s="5" t="s">
        <v>10</v>
      </c>
      <c r="K15" s="5" t="s">
        <v>10</v>
      </c>
      <c r="L15" s="5" t="s">
        <v>10</v>
      </c>
    </row>
    <row r="16" spans="1:12" x14ac:dyDescent="0.25">
      <c r="A16" s="9">
        <v>42155</v>
      </c>
      <c r="B16" s="5" t="s">
        <v>10</v>
      </c>
      <c r="C16" s="5" t="s">
        <v>10</v>
      </c>
      <c r="D16" s="5" t="s">
        <v>10</v>
      </c>
      <c r="E16" s="5" t="s">
        <v>10</v>
      </c>
      <c r="F16" s="5" t="s">
        <v>10</v>
      </c>
      <c r="G16" s="5" t="s">
        <v>10</v>
      </c>
      <c r="H16" s="5" t="s">
        <v>10</v>
      </c>
      <c r="I16" s="5" t="s">
        <v>10</v>
      </c>
      <c r="J16" s="5" t="s">
        <v>10</v>
      </c>
      <c r="K16" s="5" t="s">
        <v>10</v>
      </c>
      <c r="L16" s="5" t="s">
        <v>10</v>
      </c>
    </row>
    <row r="17" spans="1:12" x14ac:dyDescent="0.25">
      <c r="A17" s="9">
        <v>42185</v>
      </c>
      <c r="B17" s="5" t="s">
        <v>10</v>
      </c>
      <c r="C17" s="5" t="s">
        <v>10</v>
      </c>
      <c r="D17" s="5" t="s">
        <v>10</v>
      </c>
      <c r="E17" s="5" t="s">
        <v>10</v>
      </c>
      <c r="F17" s="5" t="s">
        <v>10</v>
      </c>
      <c r="G17" s="5" t="s">
        <v>10</v>
      </c>
      <c r="H17" s="5" t="s">
        <v>10</v>
      </c>
      <c r="I17" s="5" t="s">
        <v>10</v>
      </c>
      <c r="J17" s="5" t="s">
        <v>10</v>
      </c>
      <c r="K17" s="5" t="s">
        <v>10</v>
      </c>
      <c r="L17" s="5" t="s">
        <v>10</v>
      </c>
    </row>
    <row r="18" spans="1:12" x14ac:dyDescent="0.25">
      <c r="A18" s="9">
        <v>42216</v>
      </c>
      <c r="B18" s="5" t="s">
        <v>10</v>
      </c>
      <c r="C18" s="5" t="s">
        <v>10</v>
      </c>
      <c r="D18" s="5" t="s">
        <v>10</v>
      </c>
      <c r="E18" s="5" t="s">
        <v>10</v>
      </c>
      <c r="F18" s="5" t="s">
        <v>10</v>
      </c>
      <c r="G18" s="5" t="s">
        <v>10</v>
      </c>
      <c r="H18" s="5" t="s">
        <v>10</v>
      </c>
      <c r="I18" s="5" t="s">
        <v>10</v>
      </c>
      <c r="J18" s="5" t="s">
        <v>10</v>
      </c>
      <c r="K18" s="5" t="s">
        <v>10</v>
      </c>
      <c r="L18" s="5" t="s">
        <v>10</v>
      </c>
    </row>
    <row r="19" spans="1:12" x14ac:dyDescent="0.25">
      <c r="A19" s="9">
        <v>42247</v>
      </c>
      <c r="B19" s="5" t="s">
        <v>10</v>
      </c>
      <c r="C19" s="5" t="s">
        <v>10</v>
      </c>
      <c r="D19" s="5" t="s">
        <v>10</v>
      </c>
      <c r="E19" s="5" t="s">
        <v>10</v>
      </c>
      <c r="F19" s="5" t="s">
        <v>10</v>
      </c>
      <c r="G19" s="5" t="s">
        <v>10</v>
      </c>
      <c r="H19" s="5" t="s">
        <v>10</v>
      </c>
      <c r="I19" s="5" t="s">
        <v>10</v>
      </c>
      <c r="J19" s="5" t="s">
        <v>10</v>
      </c>
      <c r="K19" s="5" t="s">
        <v>10</v>
      </c>
      <c r="L19" s="5" t="s">
        <v>10</v>
      </c>
    </row>
    <row r="20" spans="1:12" x14ac:dyDescent="0.25">
      <c r="A20" s="9">
        <v>42277</v>
      </c>
      <c r="B20" s="5" t="s">
        <v>10</v>
      </c>
      <c r="C20" s="5" t="s">
        <v>10</v>
      </c>
      <c r="D20" s="5" t="s">
        <v>10</v>
      </c>
      <c r="E20" s="5" t="s">
        <v>10</v>
      </c>
      <c r="F20" s="5" t="s">
        <v>10</v>
      </c>
      <c r="G20" s="5" t="s">
        <v>10</v>
      </c>
      <c r="H20" s="5" t="s">
        <v>10</v>
      </c>
      <c r="I20" s="5" t="s">
        <v>10</v>
      </c>
      <c r="J20" s="5" t="s">
        <v>10</v>
      </c>
      <c r="K20" s="5" t="s">
        <v>10</v>
      </c>
      <c r="L20" s="5" t="s">
        <v>10</v>
      </c>
    </row>
    <row r="21" spans="1:12" x14ac:dyDescent="0.25">
      <c r="A21" s="9">
        <v>42308</v>
      </c>
      <c r="B21" s="5" t="s">
        <v>10</v>
      </c>
      <c r="C21" s="5" t="s">
        <v>10</v>
      </c>
      <c r="D21" s="5" t="s">
        <v>10</v>
      </c>
      <c r="E21" s="5" t="s">
        <v>10</v>
      </c>
      <c r="F21" s="5" t="s">
        <v>10</v>
      </c>
      <c r="G21" s="5" t="s">
        <v>10</v>
      </c>
      <c r="H21" s="5" t="s">
        <v>10</v>
      </c>
      <c r="I21" s="5" t="s">
        <v>10</v>
      </c>
      <c r="J21" s="5" t="s">
        <v>10</v>
      </c>
      <c r="K21" s="5" t="s">
        <v>10</v>
      </c>
      <c r="L21" s="5" t="s">
        <v>10</v>
      </c>
    </row>
    <row r="22" spans="1:12" x14ac:dyDescent="0.25">
      <c r="A22" s="9">
        <v>42338</v>
      </c>
      <c r="B22" s="5" t="s">
        <v>10</v>
      </c>
      <c r="C22" s="5" t="s">
        <v>10</v>
      </c>
      <c r="D22" s="5" t="s">
        <v>10</v>
      </c>
      <c r="E22" s="5" t="s">
        <v>10</v>
      </c>
      <c r="F22" s="5" t="s">
        <v>10</v>
      </c>
      <c r="G22" s="5" t="s">
        <v>10</v>
      </c>
      <c r="H22" s="5" t="s">
        <v>10</v>
      </c>
      <c r="I22" s="5" t="s">
        <v>10</v>
      </c>
      <c r="J22" s="5" t="s">
        <v>10</v>
      </c>
      <c r="K22" s="5" t="s">
        <v>10</v>
      </c>
      <c r="L22" s="5" t="s">
        <v>10</v>
      </c>
    </row>
    <row r="23" spans="1:12" x14ac:dyDescent="0.25">
      <c r="A23" s="9">
        <v>42369</v>
      </c>
      <c r="B23" s="5" t="s">
        <v>10</v>
      </c>
      <c r="C23" s="5" t="s">
        <v>10</v>
      </c>
      <c r="D23" s="5" t="s">
        <v>10</v>
      </c>
      <c r="E23" s="5" t="s">
        <v>10</v>
      </c>
      <c r="F23" s="5" t="s">
        <v>10</v>
      </c>
      <c r="G23" s="5" t="s">
        <v>10</v>
      </c>
      <c r="H23" s="5" t="s">
        <v>10</v>
      </c>
      <c r="I23" s="5" t="s">
        <v>10</v>
      </c>
      <c r="J23" s="5" t="s">
        <v>10</v>
      </c>
      <c r="K23" s="5" t="s">
        <v>10</v>
      </c>
      <c r="L23" s="5" t="s">
        <v>10</v>
      </c>
    </row>
    <row r="24" spans="1:12" x14ac:dyDescent="0.25">
      <c r="A24" s="9">
        <v>42400</v>
      </c>
      <c r="B24" s="5" t="s">
        <v>10</v>
      </c>
      <c r="C24" s="5" t="s">
        <v>10</v>
      </c>
      <c r="D24" s="5" t="s">
        <v>10</v>
      </c>
      <c r="E24" s="5" t="s">
        <v>10</v>
      </c>
      <c r="F24" s="5" t="s">
        <v>10</v>
      </c>
      <c r="G24" s="5" t="s">
        <v>10</v>
      </c>
      <c r="H24" s="5" t="s">
        <v>10</v>
      </c>
      <c r="I24" s="5" t="s">
        <v>10</v>
      </c>
      <c r="J24" s="5" t="s">
        <v>10</v>
      </c>
      <c r="K24" s="5" t="s">
        <v>10</v>
      </c>
      <c r="L24" s="5" t="s">
        <v>10</v>
      </c>
    </row>
    <row r="25" spans="1:12" x14ac:dyDescent="0.25">
      <c r="A25" s="9">
        <v>42429</v>
      </c>
      <c r="B25" s="5" t="s">
        <v>10</v>
      </c>
      <c r="C25" s="5" t="s">
        <v>10</v>
      </c>
      <c r="D25" s="5" t="s">
        <v>10</v>
      </c>
      <c r="E25" s="5" t="s">
        <v>10</v>
      </c>
      <c r="F25" s="5" t="s">
        <v>10</v>
      </c>
      <c r="G25" s="5" t="s">
        <v>10</v>
      </c>
      <c r="H25" s="5" t="s">
        <v>10</v>
      </c>
      <c r="I25" s="5" t="s">
        <v>10</v>
      </c>
      <c r="J25" s="5" t="s">
        <v>10</v>
      </c>
      <c r="K25" s="5" t="s">
        <v>10</v>
      </c>
      <c r="L25" s="5" t="s">
        <v>10</v>
      </c>
    </row>
    <row r="26" spans="1:12" x14ac:dyDescent="0.25">
      <c r="A26" s="9">
        <v>42460</v>
      </c>
      <c r="B26" s="5" t="s">
        <v>10</v>
      </c>
      <c r="C26" s="5" t="s">
        <v>10</v>
      </c>
      <c r="D26" s="5" t="s">
        <v>10</v>
      </c>
      <c r="E26" s="5" t="s">
        <v>10</v>
      </c>
      <c r="F26" s="5" t="s">
        <v>10</v>
      </c>
      <c r="G26" s="5" t="s">
        <v>10</v>
      </c>
      <c r="H26" s="5" t="s">
        <v>10</v>
      </c>
      <c r="I26" s="5" t="s">
        <v>10</v>
      </c>
      <c r="J26" s="5" t="s">
        <v>10</v>
      </c>
      <c r="K26" s="5" t="s">
        <v>10</v>
      </c>
      <c r="L26" s="5" t="s">
        <v>10</v>
      </c>
    </row>
    <row r="27" spans="1:12" x14ac:dyDescent="0.25">
      <c r="A27" s="9">
        <v>42490</v>
      </c>
      <c r="B27" s="5" t="s">
        <v>10</v>
      </c>
      <c r="C27" s="5" t="s">
        <v>10</v>
      </c>
      <c r="D27" s="5" t="s">
        <v>10</v>
      </c>
      <c r="E27" s="5" t="s">
        <v>10</v>
      </c>
      <c r="F27" s="5" t="s">
        <v>10</v>
      </c>
      <c r="G27" s="5" t="s">
        <v>10</v>
      </c>
      <c r="H27" s="5" t="s">
        <v>10</v>
      </c>
      <c r="I27" s="5" t="s">
        <v>10</v>
      </c>
      <c r="J27" s="5" t="s">
        <v>10</v>
      </c>
      <c r="K27" s="5" t="s">
        <v>10</v>
      </c>
      <c r="L27" s="5" t="s">
        <v>10</v>
      </c>
    </row>
    <row r="28" spans="1:12" x14ac:dyDescent="0.25">
      <c r="A28" s="9">
        <v>42521</v>
      </c>
      <c r="B28" s="5" t="s">
        <v>10</v>
      </c>
      <c r="C28" s="5" t="s">
        <v>10</v>
      </c>
      <c r="D28" s="5" t="s">
        <v>10</v>
      </c>
      <c r="E28" s="5" t="s">
        <v>10</v>
      </c>
      <c r="F28" s="5" t="s">
        <v>10</v>
      </c>
      <c r="G28" s="5" t="s">
        <v>10</v>
      </c>
      <c r="H28" s="5" t="s">
        <v>10</v>
      </c>
      <c r="I28" s="5" t="s">
        <v>10</v>
      </c>
      <c r="J28" s="5" t="s">
        <v>10</v>
      </c>
      <c r="K28" s="5" t="s">
        <v>10</v>
      </c>
      <c r="L28" s="5" t="s">
        <v>10</v>
      </c>
    </row>
    <row r="29" spans="1:12" x14ac:dyDescent="0.25">
      <c r="A29" s="9">
        <v>42551</v>
      </c>
      <c r="B29" s="5" t="s">
        <v>10</v>
      </c>
      <c r="C29" s="5" t="s">
        <v>10</v>
      </c>
      <c r="D29" s="5" t="s">
        <v>10</v>
      </c>
      <c r="E29" s="5" t="s">
        <v>10</v>
      </c>
      <c r="F29" s="5" t="s">
        <v>10</v>
      </c>
      <c r="G29" s="5" t="s">
        <v>10</v>
      </c>
      <c r="H29" s="5" t="s">
        <v>10</v>
      </c>
      <c r="I29" s="5" t="s">
        <v>10</v>
      </c>
      <c r="J29" s="5" t="s">
        <v>10</v>
      </c>
      <c r="K29" s="5" t="s">
        <v>10</v>
      </c>
      <c r="L29" s="5" t="s">
        <v>10</v>
      </c>
    </row>
    <row r="30" spans="1:12" x14ac:dyDescent="0.25">
      <c r="A30" s="9">
        <v>42582</v>
      </c>
      <c r="B30" s="5" t="s">
        <v>10</v>
      </c>
      <c r="C30" s="5" t="s">
        <v>10</v>
      </c>
      <c r="D30" s="5" t="s">
        <v>10</v>
      </c>
      <c r="E30" s="5" t="s">
        <v>10</v>
      </c>
      <c r="F30" s="5" t="s">
        <v>10</v>
      </c>
      <c r="G30" s="5" t="s">
        <v>10</v>
      </c>
      <c r="H30" s="5" t="s">
        <v>10</v>
      </c>
      <c r="I30" s="5" t="s">
        <v>10</v>
      </c>
      <c r="J30" s="5" t="s">
        <v>10</v>
      </c>
      <c r="K30" s="5" t="s">
        <v>10</v>
      </c>
      <c r="L30" s="5" t="s">
        <v>10</v>
      </c>
    </row>
    <row r="31" spans="1:12" x14ac:dyDescent="0.25">
      <c r="A31" s="9">
        <v>42613</v>
      </c>
      <c r="B31" s="5" t="s">
        <v>10</v>
      </c>
      <c r="C31" s="5" t="s">
        <v>10</v>
      </c>
      <c r="D31" s="5" t="s">
        <v>10</v>
      </c>
      <c r="E31" s="5" t="s">
        <v>10</v>
      </c>
      <c r="F31" s="5" t="s">
        <v>10</v>
      </c>
      <c r="G31" s="5" t="s">
        <v>10</v>
      </c>
      <c r="H31" s="5" t="s">
        <v>10</v>
      </c>
      <c r="I31" s="5" t="s">
        <v>10</v>
      </c>
      <c r="J31" s="5" t="s">
        <v>10</v>
      </c>
      <c r="K31" s="5" t="s">
        <v>10</v>
      </c>
      <c r="L31" s="5" t="s">
        <v>10</v>
      </c>
    </row>
    <row r="32" spans="1:12" x14ac:dyDescent="0.25">
      <c r="A32" s="9">
        <v>42643</v>
      </c>
      <c r="B32" s="5" t="s">
        <v>10</v>
      </c>
      <c r="C32" s="5" t="s">
        <v>10</v>
      </c>
      <c r="D32" s="5" t="s">
        <v>10</v>
      </c>
      <c r="E32" s="5" t="s">
        <v>10</v>
      </c>
      <c r="F32" s="5" t="s">
        <v>10</v>
      </c>
      <c r="G32" s="5" t="s">
        <v>10</v>
      </c>
      <c r="H32" s="5" t="s">
        <v>10</v>
      </c>
      <c r="I32" s="5" t="s">
        <v>10</v>
      </c>
      <c r="J32" s="5" t="s">
        <v>10</v>
      </c>
      <c r="K32" s="5" t="s">
        <v>10</v>
      </c>
      <c r="L32" s="5" t="s">
        <v>10</v>
      </c>
    </row>
    <row r="33" spans="1:12" x14ac:dyDescent="0.25">
      <c r="A33" s="9">
        <v>42674</v>
      </c>
      <c r="B33" s="5" t="s">
        <v>10</v>
      </c>
      <c r="C33" s="5" t="s">
        <v>10</v>
      </c>
      <c r="D33" s="5" t="s">
        <v>10</v>
      </c>
      <c r="E33" s="5" t="s">
        <v>10</v>
      </c>
      <c r="F33" s="5" t="s">
        <v>10</v>
      </c>
      <c r="G33" s="5" t="s">
        <v>10</v>
      </c>
      <c r="H33" s="5" t="s">
        <v>10</v>
      </c>
      <c r="I33" s="5" t="s">
        <v>10</v>
      </c>
      <c r="J33" s="5" t="s">
        <v>10</v>
      </c>
      <c r="K33" s="5" t="s">
        <v>10</v>
      </c>
      <c r="L33" s="5" t="s">
        <v>10</v>
      </c>
    </row>
    <row r="34" spans="1:12" x14ac:dyDescent="0.25">
      <c r="A34" s="9">
        <v>42704</v>
      </c>
      <c r="B34" s="5" t="s">
        <v>10</v>
      </c>
      <c r="C34" s="5" t="s">
        <v>10</v>
      </c>
      <c r="D34" s="5" t="s">
        <v>10</v>
      </c>
      <c r="E34" s="5" t="s">
        <v>10</v>
      </c>
      <c r="F34" s="5" t="s">
        <v>10</v>
      </c>
      <c r="G34" s="5" t="s">
        <v>10</v>
      </c>
      <c r="H34" s="5" t="s">
        <v>10</v>
      </c>
      <c r="I34" s="5" t="s">
        <v>10</v>
      </c>
      <c r="J34" s="5" t="s">
        <v>10</v>
      </c>
      <c r="K34" s="5" t="s">
        <v>10</v>
      </c>
      <c r="L34" s="5" t="s">
        <v>10</v>
      </c>
    </row>
    <row r="35" spans="1:12" x14ac:dyDescent="0.25">
      <c r="A35" s="9">
        <v>42735</v>
      </c>
      <c r="B35" s="5" t="s">
        <v>10</v>
      </c>
      <c r="C35" s="5" t="s">
        <v>10</v>
      </c>
      <c r="D35" s="5" t="s">
        <v>10</v>
      </c>
      <c r="E35" s="5" t="s">
        <v>10</v>
      </c>
      <c r="F35" s="5" t="s">
        <v>10</v>
      </c>
      <c r="G35" s="5" t="s">
        <v>10</v>
      </c>
      <c r="H35" s="5" t="s">
        <v>10</v>
      </c>
      <c r="I35" s="5" t="s">
        <v>10</v>
      </c>
      <c r="J35" s="5" t="s">
        <v>10</v>
      </c>
      <c r="K35" s="5" t="s">
        <v>10</v>
      </c>
      <c r="L35" s="5" t="s">
        <v>10</v>
      </c>
    </row>
    <row r="36" spans="1:12" x14ac:dyDescent="0.25">
      <c r="A36" s="9">
        <v>42766</v>
      </c>
      <c r="B36" s="5" t="s">
        <v>10</v>
      </c>
      <c r="C36" s="5" t="s">
        <v>10</v>
      </c>
      <c r="D36" s="5" t="s">
        <v>10</v>
      </c>
      <c r="E36" s="5" t="s">
        <v>10</v>
      </c>
      <c r="F36" s="5" t="s">
        <v>10</v>
      </c>
      <c r="G36" s="5" t="s">
        <v>10</v>
      </c>
      <c r="H36" s="5" t="s">
        <v>10</v>
      </c>
      <c r="I36" s="5" t="s">
        <v>10</v>
      </c>
      <c r="J36" s="5" t="s">
        <v>10</v>
      </c>
      <c r="K36" s="5" t="s">
        <v>10</v>
      </c>
      <c r="L36" s="5" t="s">
        <v>10</v>
      </c>
    </row>
    <row r="37" spans="1:12" x14ac:dyDescent="0.25">
      <c r="A37" s="9">
        <v>42794</v>
      </c>
      <c r="B37" s="5" t="s">
        <v>10</v>
      </c>
      <c r="C37" s="5" t="s">
        <v>10</v>
      </c>
      <c r="D37" s="5" t="s">
        <v>10</v>
      </c>
      <c r="E37" s="5" t="s">
        <v>10</v>
      </c>
      <c r="F37" s="5" t="s">
        <v>10</v>
      </c>
      <c r="G37" s="5" t="s">
        <v>10</v>
      </c>
      <c r="H37" s="5" t="s">
        <v>10</v>
      </c>
      <c r="I37" s="5" t="s">
        <v>10</v>
      </c>
      <c r="J37" s="5" t="s">
        <v>10</v>
      </c>
      <c r="K37" s="5" t="s">
        <v>10</v>
      </c>
      <c r="L37" s="5" t="s">
        <v>10</v>
      </c>
    </row>
    <row r="38" spans="1:12" x14ac:dyDescent="0.25">
      <c r="A38" s="9">
        <v>42825</v>
      </c>
      <c r="B38" s="5" t="s">
        <v>10</v>
      </c>
      <c r="C38" s="5" t="s">
        <v>10</v>
      </c>
      <c r="D38" s="5" t="s">
        <v>10</v>
      </c>
      <c r="E38" s="5" t="s">
        <v>10</v>
      </c>
      <c r="F38" s="5" t="s">
        <v>10</v>
      </c>
      <c r="G38" s="5" t="s">
        <v>10</v>
      </c>
      <c r="H38" s="5" t="s">
        <v>10</v>
      </c>
      <c r="I38" s="5" t="s">
        <v>10</v>
      </c>
      <c r="J38" s="5" t="s">
        <v>10</v>
      </c>
      <c r="K38" s="5" t="s">
        <v>10</v>
      </c>
      <c r="L38" s="5" t="s">
        <v>10</v>
      </c>
    </row>
    <row r="39" spans="1:12" x14ac:dyDescent="0.25">
      <c r="A39" s="9">
        <v>42855</v>
      </c>
      <c r="B39" s="5" t="s">
        <v>10</v>
      </c>
      <c r="C39" s="5" t="s">
        <v>10</v>
      </c>
      <c r="D39" s="5" t="s">
        <v>10</v>
      </c>
      <c r="E39" s="5" t="s">
        <v>10</v>
      </c>
      <c r="F39" s="5" t="s">
        <v>10</v>
      </c>
      <c r="G39" s="5" t="s">
        <v>10</v>
      </c>
      <c r="H39" s="5" t="s">
        <v>10</v>
      </c>
      <c r="I39" s="5" t="s">
        <v>10</v>
      </c>
      <c r="J39" s="5" t="s">
        <v>10</v>
      </c>
      <c r="K39" s="5" t="s">
        <v>10</v>
      </c>
      <c r="L39" s="5" t="s">
        <v>10</v>
      </c>
    </row>
    <row r="40" spans="1:12" x14ac:dyDescent="0.25">
      <c r="A40" s="9">
        <v>42886</v>
      </c>
      <c r="B40" s="5" t="s">
        <v>10</v>
      </c>
      <c r="C40" s="5" t="s">
        <v>10</v>
      </c>
      <c r="D40" s="5" t="s">
        <v>10</v>
      </c>
      <c r="E40" s="5" t="s">
        <v>10</v>
      </c>
      <c r="F40" s="5" t="s">
        <v>10</v>
      </c>
      <c r="G40" s="5" t="s">
        <v>10</v>
      </c>
      <c r="H40" s="5" t="s">
        <v>10</v>
      </c>
      <c r="I40" s="5" t="s">
        <v>10</v>
      </c>
      <c r="J40" s="5" t="s">
        <v>10</v>
      </c>
      <c r="K40" s="5" t="s">
        <v>10</v>
      </c>
      <c r="L40" s="5" t="s">
        <v>10</v>
      </c>
    </row>
    <row r="41" spans="1:12" x14ac:dyDescent="0.25">
      <c r="A41" s="9">
        <v>42916</v>
      </c>
      <c r="B41" s="5" t="s">
        <v>10</v>
      </c>
      <c r="C41" s="5" t="s">
        <v>10</v>
      </c>
      <c r="D41" s="5" t="s">
        <v>10</v>
      </c>
      <c r="E41" s="5" t="s">
        <v>10</v>
      </c>
      <c r="F41" s="5" t="s">
        <v>10</v>
      </c>
      <c r="G41" s="5" t="s">
        <v>10</v>
      </c>
      <c r="H41" s="5" t="s">
        <v>10</v>
      </c>
      <c r="I41" s="5" t="s">
        <v>10</v>
      </c>
      <c r="J41" s="5" t="s">
        <v>10</v>
      </c>
      <c r="K41" s="5" t="s">
        <v>10</v>
      </c>
      <c r="L41" s="5" t="s">
        <v>10</v>
      </c>
    </row>
    <row r="42" spans="1:12" x14ac:dyDescent="0.25">
      <c r="A42" s="9">
        <v>42947</v>
      </c>
      <c r="B42" s="5" t="s">
        <v>10</v>
      </c>
      <c r="C42" s="5" t="s">
        <v>10</v>
      </c>
      <c r="D42" s="5" t="s">
        <v>10</v>
      </c>
      <c r="E42" s="5" t="s">
        <v>10</v>
      </c>
      <c r="F42" s="5" t="s">
        <v>10</v>
      </c>
      <c r="G42" s="5" t="s">
        <v>10</v>
      </c>
      <c r="H42" s="5" t="s">
        <v>10</v>
      </c>
      <c r="I42" s="5" t="s">
        <v>10</v>
      </c>
      <c r="J42" s="5" t="s">
        <v>10</v>
      </c>
      <c r="K42" s="5" t="s">
        <v>10</v>
      </c>
      <c r="L42" s="5" t="s">
        <v>10</v>
      </c>
    </row>
    <row r="43" spans="1:12" x14ac:dyDescent="0.25">
      <c r="A43" s="9">
        <v>42978</v>
      </c>
      <c r="B43" s="5" t="s">
        <v>10</v>
      </c>
      <c r="C43" s="5" t="s">
        <v>10</v>
      </c>
      <c r="D43" s="5" t="s">
        <v>10</v>
      </c>
      <c r="E43" s="5" t="s">
        <v>10</v>
      </c>
      <c r="F43" s="5" t="s">
        <v>10</v>
      </c>
      <c r="G43" s="5" t="s">
        <v>10</v>
      </c>
      <c r="H43" s="5" t="s">
        <v>10</v>
      </c>
      <c r="I43" s="5" t="s">
        <v>10</v>
      </c>
      <c r="J43" s="5" t="s">
        <v>10</v>
      </c>
      <c r="K43" s="5" t="s">
        <v>10</v>
      </c>
      <c r="L43" s="5" t="s">
        <v>10</v>
      </c>
    </row>
    <row r="44" spans="1:12" x14ac:dyDescent="0.25">
      <c r="A44" s="9">
        <v>43008</v>
      </c>
      <c r="B44" s="5" t="s">
        <v>10</v>
      </c>
      <c r="C44" s="5" t="s">
        <v>10</v>
      </c>
      <c r="D44" s="5" t="s">
        <v>10</v>
      </c>
      <c r="E44" s="5" t="s">
        <v>10</v>
      </c>
      <c r="F44" s="5" t="s">
        <v>10</v>
      </c>
      <c r="G44" s="5" t="s">
        <v>10</v>
      </c>
      <c r="H44" s="5" t="s">
        <v>10</v>
      </c>
      <c r="I44" s="5" t="s">
        <v>10</v>
      </c>
      <c r="J44" s="5" t="s">
        <v>10</v>
      </c>
      <c r="K44" s="5" t="s">
        <v>10</v>
      </c>
      <c r="L44" s="5" t="s">
        <v>10</v>
      </c>
    </row>
    <row r="45" spans="1:12" x14ac:dyDescent="0.25">
      <c r="A45" s="9">
        <v>43039</v>
      </c>
      <c r="B45" s="5" t="s">
        <v>10</v>
      </c>
      <c r="C45" s="5" t="s">
        <v>10</v>
      </c>
      <c r="D45" s="5" t="s">
        <v>10</v>
      </c>
      <c r="E45" s="5" t="s">
        <v>10</v>
      </c>
      <c r="F45" s="5" t="s">
        <v>10</v>
      </c>
      <c r="G45" s="5" t="s">
        <v>10</v>
      </c>
      <c r="H45" s="5" t="s">
        <v>10</v>
      </c>
      <c r="I45" s="5" t="s">
        <v>10</v>
      </c>
      <c r="J45" s="5" t="s">
        <v>10</v>
      </c>
      <c r="K45" s="5" t="s">
        <v>10</v>
      </c>
      <c r="L45" s="5" t="s">
        <v>10</v>
      </c>
    </row>
    <row r="46" spans="1:12" x14ac:dyDescent="0.25">
      <c r="A46" s="9">
        <v>43069</v>
      </c>
      <c r="B46" s="5" t="s">
        <v>10</v>
      </c>
      <c r="C46" s="5" t="s">
        <v>10</v>
      </c>
      <c r="D46" s="5" t="s">
        <v>10</v>
      </c>
      <c r="E46" s="5" t="s">
        <v>10</v>
      </c>
      <c r="F46" s="5" t="s">
        <v>10</v>
      </c>
      <c r="G46" s="5" t="s">
        <v>10</v>
      </c>
      <c r="H46" s="5" t="s">
        <v>10</v>
      </c>
      <c r="I46" s="5" t="s">
        <v>10</v>
      </c>
      <c r="J46" s="5" t="s">
        <v>10</v>
      </c>
      <c r="K46" s="5" t="s">
        <v>10</v>
      </c>
      <c r="L46" s="5" t="s">
        <v>10</v>
      </c>
    </row>
    <row r="47" spans="1:12" x14ac:dyDescent="0.25">
      <c r="A47" s="9">
        <v>43100</v>
      </c>
      <c r="B47" s="5" t="s">
        <v>10</v>
      </c>
      <c r="C47" s="5" t="s">
        <v>10</v>
      </c>
      <c r="D47" s="5" t="s">
        <v>10</v>
      </c>
      <c r="E47" s="5" t="s">
        <v>10</v>
      </c>
      <c r="F47" s="5" t="s">
        <v>10</v>
      </c>
      <c r="G47" s="5" t="s">
        <v>10</v>
      </c>
      <c r="H47" s="5" t="s">
        <v>10</v>
      </c>
      <c r="I47" s="5" t="s">
        <v>10</v>
      </c>
      <c r="J47" s="5" t="s">
        <v>10</v>
      </c>
      <c r="K47" s="5" t="s">
        <v>10</v>
      </c>
      <c r="L47" s="5" t="s">
        <v>10</v>
      </c>
    </row>
    <row r="48" spans="1:12" x14ac:dyDescent="0.25">
      <c r="A48" s="9">
        <v>43131</v>
      </c>
      <c r="B48" s="5" t="s">
        <v>10</v>
      </c>
      <c r="C48" s="5" t="s">
        <v>10</v>
      </c>
      <c r="D48" s="5" t="s">
        <v>10</v>
      </c>
      <c r="E48" s="5" t="s">
        <v>10</v>
      </c>
      <c r="F48" s="5" t="s">
        <v>10</v>
      </c>
      <c r="G48" s="5" t="s">
        <v>10</v>
      </c>
      <c r="H48" s="5" t="s">
        <v>10</v>
      </c>
      <c r="I48" s="5" t="s">
        <v>10</v>
      </c>
      <c r="J48" s="5" t="s">
        <v>10</v>
      </c>
      <c r="K48" s="5" t="s">
        <v>10</v>
      </c>
      <c r="L48" s="5" t="s">
        <v>10</v>
      </c>
    </row>
    <row r="49" spans="1:12" x14ac:dyDescent="0.25">
      <c r="A49" s="9">
        <v>43159</v>
      </c>
      <c r="B49" s="5" t="s">
        <v>10</v>
      </c>
      <c r="C49" s="5" t="s">
        <v>10</v>
      </c>
      <c r="D49" s="5" t="s">
        <v>10</v>
      </c>
      <c r="E49" s="5" t="s">
        <v>10</v>
      </c>
      <c r="F49" s="5" t="s">
        <v>10</v>
      </c>
      <c r="G49" s="5" t="s">
        <v>10</v>
      </c>
      <c r="H49" s="5" t="s">
        <v>10</v>
      </c>
      <c r="I49" s="5" t="s">
        <v>10</v>
      </c>
      <c r="J49" s="5" t="s">
        <v>10</v>
      </c>
      <c r="K49" s="5" t="s">
        <v>10</v>
      </c>
      <c r="L49" s="5" t="s">
        <v>10</v>
      </c>
    </row>
    <row r="50" spans="1:12" x14ac:dyDescent="0.25">
      <c r="A50" s="9">
        <v>43190</v>
      </c>
      <c r="B50" s="5" t="s">
        <v>10</v>
      </c>
      <c r="C50" s="5" t="s">
        <v>10</v>
      </c>
      <c r="D50" s="5" t="s">
        <v>10</v>
      </c>
      <c r="E50" s="5" t="s">
        <v>10</v>
      </c>
      <c r="F50" s="5" t="s">
        <v>10</v>
      </c>
      <c r="G50" s="5" t="s">
        <v>10</v>
      </c>
      <c r="H50" s="5" t="s">
        <v>10</v>
      </c>
      <c r="I50" s="5" t="s">
        <v>10</v>
      </c>
      <c r="J50" s="5" t="s">
        <v>10</v>
      </c>
      <c r="K50" s="5" t="s">
        <v>10</v>
      </c>
      <c r="L50" s="5" t="s">
        <v>10</v>
      </c>
    </row>
    <row r="51" spans="1:12" x14ac:dyDescent="0.25">
      <c r="A51" s="9">
        <v>43220</v>
      </c>
      <c r="B51" s="5" t="s">
        <v>10</v>
      </c>
      <c r="C51" s="5" t="s">
        <v>10</v>
      </c>
      <c r="D51" s="5" t="s">
        <v>10</v>
      </c>
      <c r="E51" s="5" t="s">
        <v>10</v>
      </c>
      <c r="F51" s="5" t="s">
        <v>10</v>
      </c>
      <c r="G51" s="5" t="s">
        <v>10</v>
      </c>
      <c r="H51" s="5" t="s">
        <v>10</v>
      </c>
      <c r="I51" s="5" t="s">
        <v>10</v>
      </c>
      <c r="J51" s="5" t="s">
        <v>10</v>
      </c>
      <c r="K51" s="5" t="s">
        <v>10</v>
      </c>
      <c r="L51" s="5" t="s">
        <v>10</v>
      </c>
    </row>
    <row r="52" spans="1:12" x14ac:dyDescent="0.25">
      <c r="A52" s="9">
        <v>43251</v>
      </c>
      <c r="B52" s="5" t="s">
        <v>10</v>
      </c>
      <c r="C52" s="5" t="s">
        <v>10</v>
      </c>
      <c r="D52" s="5" t="s">
        <v>10</v>
      </c>
      <c r="E52" s="5" t="s">
        <v>10</v>
      </c>
      <c r="F52" s="5" t="s">
        <v>10</v>
      </c>
      <c r="G52" s="5" t="s">
        <v>10</v>
      </c>
      <c r="H52" s="5" t="s">
        <v>10</v>
      </c>
      <c r="I52" s="5" t="s">
        <v>10</v>
      </c>
      <c r="J52" s="5" t="s">
        <v>10</v>
      </c>
      <c r="K52" s="5" t="s">
        <v>10</v>
      </c>
      <c r="L52" s="5" t="s">
        <v>10</v>
      </c>
    </row>
    <row r="53" spans="1:12" x14ac:dyDescent="0.25">
      <c r="A53" s="9">
        <v>43281</v>
      </c>
      <c r="B53" s="5" t="s">
        <v>10</v>
      </c>
      <c r="C53" s="5" t="s">
        <v>10</v>
      </c>
      <c r="D53" s="5" t="s">
        <v>10</v>
      </c>
      <c r="E53" s="5" t="s">
        <v>10</v>
      </c>
      <c r="F53" s="5" t="s">
        <v>10</v>
      </c>
      <c r="G53" s="5" t="s">
        <v>10</v>
      </c>
      <c r="H53" s="5" t="s">
        <v>10</v>
      </c>
      <c r="I53" s="5" t="s">
        <v>10</v>
      </c>
      <c r="J53" s="5" t="s">
        <v>10</v>
      </c>
      <c r="K53" s="5" t="s">
        <v>10</v>
      </c>
      <c r="L53" s="5" t="s">
        <v>10</v>
      </c>
    </row>
    <row r="54" spans="1:12" x14ac:dyDescent="0.25">
      <c r="A54" s="9">
        <v>43312</v>
      </c>
      <c r="B54" s="5" t="s">
        <v>10</v>
      </c>
      <c r="C54" s="5" t="s">
        <v>10</v>
      </c>
      <c r="D54" s="5" t="s">
        <v>10</v>
      </c>
      <c r="E54" s="5" t="s">
        <v>10</v>
      </c>
      <c r="F54" s="5" t="s">
        <v>10</v>
      </c>
      <c r="G54" s="5" t="s">
        <v>10</v>
      </c>
      <c r="H54" s="5" t="s">
        <v>10</v>
      </c>
      <c r="I54" s="5" t="s">
        <v>10</v>
      </c>
      <c r="J54" s="5" t="s">
        <v>10</v>
      </c>
      <c r="K54" s="5" t="s">
        <v>10</v>
      </c>
      <c r="L54" s="5" t="s">
        <v>10</v>
      </c>
    </row>
    <row r="55" spans="1:12" x14ac:dyDescent="0.25">
      <c r="A55" s="9">
        <v>43343</v>
      </c>
      <c r="B55" s="5" t="s">
        <v>10</v>
      </c>
      <c r="C55" s="5" t="s">
        <v>10</v>
      </c>
      <c r="D55" s="5" t="s">
        <v>10</v>
      </c>
      <c r="E55" s="5" t="s">
        <v>10</v>
      </c>
      <c r="F55" s="5" t="s">
        <v>10</v>
      </c>
      <c r="G55" s="5" t="s">
        <v>10</v>
      </c>
      <c r="H55" s="5" t="s">
        <v>10</v>
      </c>
      <c r="I55" s="5" t="s">
        <v>10</v>
      </c>
      <c r="J55" s="5" t="s">
        <v>10</v>
      </c>
      <c r="K55" s="5" t="s">
        <v>10</v>
      </c>
      <c r="L55" s="5" t="s">
        <v>10</v>
      </c>
    </row>
    <row r="56" spans="1:12" x14ac:dyDescent="0.25">
      <c r="A56" s="9">
        <v>43373</v>
      </c>
      <c r="B56" s="5" t="s">
        <v>10</v>
      </c>
      <c r="C56" s="5" t="s">
        <v>10</v>
      </c>
      <c r="D56" s="5" t="s">
        <v>10</v>
      </c>
      <c r="E56" s="5" t="s">
        <v>10</v>
      </c>
      <c r="F56" s="5" t="s">
        <v>10</v>
      </c>
      <c r="G56" s="5" t="s">
        <v>10</v>
      </c>
      <c r="H56" s="5" t="s">
        <v>10</v>
      </c>
      <c r="I56" s="5" t="s">
        <v>10</v>
      </c>
      <c r="J56" s="5" t="s">
        <v>10</v>
      </c>
      <c r="K56" s="5" t="s">
        <v>10</v>
      </c>
      <c r="L56" s="5" t="s">
        <v>10</v>
      </c>
    </row>
    <row r="57" spans="1:12" x14ac:dyDescent="0.25">
      <c r="A57" s="9">
        <v>43404</v>
      </c>
      <c r="B57" s="5" t="s">
        <v>10</v>
      </c>
      <c r="C57" s="5" t="s">
        <v>10</v>
      </c>
      <c r="D57" s="5" t="s">
        <v>10</v>
      </c>
      <c r="E57" s="5" t="s">
        <v>10</v>
      </c>
      <c r="F57" s="5" t="s">
        <v>10</v>
      </c>
      <c r="G57" s="5" t="s">
        <v>10</v>
      </c>
      <c r="H57" s="5" t="s">
        <v>10</v>
      </c>
      <c r="I57" s="5" t="s">
        <v>10</v>
      </c>
      <c r="J57" s="5" t="s">
        <v>10</v>
      </c>
      <c r="K57" s="5" t="s">
        <v>10</v>
      </c>
      <c r="L57" s="5" t="s">
        <v>10</v>
      </c>
    </row>
    <row r="58" spans="1:12" x14ac:dyDescent="0.25">
      <c r="A58" s="9">
        <v>43434</v>
      </c>
      <c r="B58" s="5" t="s">
        <v>10</v>
      </c>
      <c r="C58" s="5" t="s">
        <v>10</v>
      </c>
      <c r="D58" s="5" t="s">
        <v>10</v>
      </c>
      <c r="E58" s="5" t="s">
        <v>10</v>
      </c>
      <c r="F58" s="5" t="s">
        <v>10</v>
      </c>
      <c r="G58" s="5" t="s">
        <v>10</v>
      </c>
      <c r="H58" s="5" t="s">
        <v>10</v>
      </c>
      <c r="I58" s="5" t="s">
        <v>10</v>
      </c>
      <c r="J58" s="5" t="s">
        <v>10</v>
      </c>
      <c r="K58" s="5" t="s">
        <v>10</v>
      </c>
      <c r="L58" s="5" t="s">
        <v>10</v>
      </c>
    </row>
    <row r="59" spans="1:12" x14ac:dyDescent="0.25">
      <c r="A59" s="9">
        <v>43465</v>
      </c>
      <c r="B59" s="5" t="s">
        <v>10</v>
      </c>
      <c r="C59" s="5" t="s">
        <v>10</v>
      </c>
      <c r="D59" s="5" t="s">
        <v>10</v>
      </c>
      <c r="E59" s="5" t="s">
        <v>10</v>
      </c>
      <c r="F59" s="5" t="s">
        <v>10</v>
      </c>
      <c r="G59" s="5" t="s">
        <v>10</v>
      </c>
      <c r="H59" s="5" t="s">
        <v>10</v>
      </c>
      <c r="I59" s="5" t="s">
        <v>10</v>
      </c>
      <c r="J59" s="5" t="s">
        <v>10</v>
      </c>
      <c r="K59" s="5" t="s">
        <v>10</v>
      </c>
      <c r="L59" s="5" t="s">
        <v>10</v>
      </c>
    </row>
    <row r="60" spans="1:12" x14ac:dyDescent="0.25">
      <c r="A60" s="9">
        <v>43496</v>
      </c>
      <c r="B60" s="5" t="s">
        <v>10</v>
      </c>
      <c r="C60" s="5" t="s">
        <v>10</v>
      </c>
      <c r="D60" s="5" t="s">
        <v>10</v>
      </c>
      <c r="E60" s="5" t="s">
        <v>10</v>
      </c>
      <c r="F60" s="5" t="s">
        <v>10</v>
      </c>
      <c r="G60" s="5" t="s">
        <v>10</v>
      </c>
      <c r="H60" s="5" t="s">
        <v>10</v>
      </c>
      <c r="I60" s="5" t="s">
        <v>10</v>
      </c>
      <c r="J60" s="5" t="s">
        <v>10</v>
      </c>
      <c r="K60" s="5" t="s">
        <v>10</v>
      </c>
      <c r="L60" s="5" t="s">
        <v>10</v>
      </c>
    </row>
    <row r="61" spans="1:12" x14ac:dyDescent="0.25">
      <c r="A61" s="9">
        <v>43524</v>
      </c>
      <c r="B61" s="5" t="s">
        <v>10</v>
      </c>
      <c r="C61" s="5" t="s">
        <v>10</v>
      </c>
      <c r="D61" s="5" t="s">
        <v>10</v>
      </c>
      <c r="E61" s="5" t="s">
        <v>10</v>
      </c>
      <c r="F61" s="5" t="s">
        <v>10</v>
      </c>
      <c r="G61" s="5" t="s">
        <v>10</v>
      </c>
      <c r="H61" s="5" t="s">
        <v>10</v>
      </c>
      <c r="I61" s="5" t="s">
        <v>10</v>
      </c>
      <c r="J61" s="5" t="s">
        <v>10</v>
      </c>
      <c r="K61" s="5" t="s">
        <v>10</v>
      </c>
      <c r="L61" s="5" t="s">
        <v>10</v>
      </c>
    </row>
    <row r="62" spans="1:12" x14ac:dyDescent="0.25">
      <c r="A62" s="9">
        <v>43555</v>
      </c>
      <c r="B62" s="5" t="s">
        <v>10</v>
      </c>
      <c r="C62" s="5" t="s">
        <v>10</v>
      </c>
      <c r="D62" s="5" t="s">
        <v>10</v>
      </c>
      <c r="E62" s="5" t="s">
        <v>10</v>
      </c>
      <c r="F62" s="5" t="s">
        <v>10</v>
      </c>
      <c r="G62" s="5" t="s">
        <v>10</v>
      </c>
      <c r="H62" s="5" t="s">
        <v>10</v>
      </c>
      <c r="I62" s="5" t="s">
        <v>10</v>
      </c>
      <c r="J62" s="5" t="s">
        <v>10</v>
      </c>
      <c r="K62" s="5" t="s">
        <v>10</v>
      </c>
      <c r="L62" s="5" t="s">
        <v>10</v>
      </c>
    </row>
    <row r="63" spans="1:12" x14ac:dyDescent="0.25">
      <c r="A63" s="9">
        <v>43585</v>
      </c>
      <c r="B63" s="5" t="s">
        <v>10</v>
      </c>
      <c r="C63" s="5" t="s">
        <v>10</v>
      </c>
      <c r="D63" s="5" t="s">
        <v>10</v>
      </c>
      <c r="E63" s="5" t="s">
        <v>10</v>
      </c>
      <c r="F63" s="5" t="s">
        <v>10</v>
      </c>
      <c r="G63" s="5" t="s">
        <v>10</v>
      </c>
      <c r="H63" s="5" t="s">
        <v>10</v>
      </c>
      <c r="I63" s="5" t="s">
        <v>10</v>
      </c>
      <c r="J63" s="5" t="s">
        <v>10</v>
      </c>
      <c r="K63" s="5" t="s">
        <v>10</v>
      </c>
      <c r="L63" s="5" t="s">
        <v>10</v>
      </c>
    </row>
    <row r="64" spans="1:12" x14ac:dyDescent="0.25">
      <c r="A64" s="9">
        <v>43616</v>
      </c>
      <c r="B64" s="5" t="s">
        <v>10</v>
      </c>
      <c r="C64" s="5" t="s">
        <v>10</v>
      </c>
      <c r="D64" s="5" t="s">
        <v>10</v>
      </c>
      <c r="E64" s="5" t="s">
        <v>10</v>
      </c>
      <c r="F64" s="5" t="s">
        <v>10</v>
      </c>
      <c r="G64" s="5" t="s">
        <v>10</v>
      </c>
      <c r="H64" s="5" t="s">
        <v>10</v>
      </c>
      <c r="I64" s="5" t="s">
        <v>10</v>
      </c>
      <c r="J64" s="5" t="s">
        <v>10</v>
      </c>
      <c r="K64" s="5" t="s">
        <v>10</v>
      </c>
      <c r="L64" s="5" t="s">
        <v>10</v>
      </c>
    </row>
    <row r="65" spans="1:12" x14ac:dyDescent="0.25">
      <c r="A65" s="9">
        <v>43646</v>
      </c>
      <c r="B65" s="5" t="s">
        <v>10</v>
      </c>
      <c r="C65" s="5" t="s">
        <v>10</v>
      </c>
      <c r="D65" s="5" t="s">
        <v>10</v>
      </c>
      <c r="E65" s="5" t="s">
        <v>10</v>
      </c>
      <c r="F65" s="5" t="s">
        <v>10</v>
      </c>
      <c r="G65" s="5" t="s">
        <v>10</v>
      </c>
      <c r="H65" s="5" t="s">
        <v>10</v>
      </c>
      <c r="I65" s="5" t="s">
        <v>10</v>
      </c>
      <c r="J65" s="5" t="s">
        <v>10</v>
      </c>
      <c r="K65" s="5" t="s">
        <v>10</v>
      </c>
      <c r="L65" s="5" t="s">
        <v>10</v>
      </c>
    </row>
    <row r="66" spans="1:12" x14ac:dyDescent="0.25">
      <c r="A66" s="9">
        <v>43677</v>
      </c>
      <c r="B66" s="5" t="s">
        <v>10</v>
      </c>
      <c r="C66" s="5" t="s">
        <v>10</v>
      </c>
      <c r="D66" s="5" t="s">
        <v>10</v>
      </c>
      <c r="E66" s="5" t="s">
        <v>10</v>
      </c>
      <c r="F66" s="5" t="s">
        <v>10</v>
      </c>
      <c r="G66" s="5" t="s">
        <v>10</v>
      </c>
      <c r="H66" s="5" t="s">
        <v>10</v>
      </c>
      <c r="I66" s="5" t="s">
        <v>10</v>
      </c>
      <c r="J66" s="5" t="s">
        <v>10</v>
      </c>
      <c r="K66" s="5" t="s">
        <v>10</v>
      </c>
      <c r="L66" s="5" t="s">
        <v>10</v>
      </c>
    </row>
    <row r="67" spans="1:12" x14ac:dyDescent="0.25">
      <c r="A67" s="9">
        <v>43708</v>
      </c>
      <c r="B67" s="5" t="s">
        <v>10</v>
      </c>
      <c r="C67" s="5" t="s">
        <v>10</v>
      </c>
      <c r="D67" s="5" t="s">
        <v>10</v>
      </c>
      <c r="E67" s="5" t="s">
        <v>10</v>
      </c>
      <c r="F67" s="5" t="s">
        <v>10</v>
      </c>
      <c r="G67" s="5" t="s">
        <v>10</v>
      </c>
      <c r="H67" s="5" t="s">
        <v>10</v>
      </c>
      <c r="I67" s="5" t="s">
        <v>10</v>
      </c>
      <c r="J67" s="5" t="s">
        <v>10</v>
      </c>
      <c r="K67" s="5" t="s">
        <v>10</v>
      </c>
      <c r="L67" s="5" t="s">
        <v>10</v>
      </c>
    </row>
    <row r="68" spans="1:12" x14ac:dyDescent="0.25">
      <c r="A68" s="9">
        <v>43738</v>
      </c>
      <c r="B68" s="5" t="s">
        <v>10</v>
      </c>
      <c r="C68" s="5" t="s">
        <v>10</v>
      </c>
      <c r="D68" s="5" t="s">
        <v>10</v>
      </c>
      <c r="E68" s="5" t="s">
        <v>10</v>
      </c>
      <c r="F68" s="5" t="s">
        <v>10</v>
      </c>
      <c r="G68" s="5" t="s">
        <v>10</v>
      </c>
      <c r="H68" s="5" t="s">
        <v>10</v>
      </c>
      <c r="I68" s="5" t="s">
        <v>10</v>
      </c>
      <c r="J68" s="5" t="s">
        <v>10</v>
      </c>
      <c r="K68" s="5" t="s">
        <v>10</v>
      </c>
      <c r="L68" s="5" t="s">
        <v>10</v>
      </c>
    </row>
    <row r="69" spans="1:12" x14ac:dyDescent="0.25">
      <c r="A69" s="9">
        <v>43769</v>
      </c>
      <c r="B69" s="5" t="s">
        <v>10</v>
      </c>
      <c r="C69" s="5" t="s">
        <v>10</v>
      </c>
      <c r="D69" s="5" t="s">
        <v>10</v>
      </c>
      <c r="E69" s="5" t="s">
        <v>10</v>
      </c>
      <c r="F69" s="5" t="s">
        <v>10</v>
      </c>
      <c r="G69" s="5" t="s">
        <v>10</v>
      </c>
      <c r="H69" s="5" t="s">
        <v>10</v>
      </c>
      <c r="I69" s="5" t="s">
        <v>10</v>
      </c>
      <c r="J69" s="5" t="s">
        <v>10</v>
      </c>
      <c r="K69" s="5" t="s">
        <v>10</v>
      </c>
      <c r="L69" s="5" t="s">
        <v>10</v>
      </c>
    </row>
    <row r="70" spans="1:12" x14ac:dyDescent="0.25">
      <c r="A70" s="9">
        <v>43799</v>
      </c>
      <c r="B70" s="5" t="s">
        <v>10</v>
      </c>
      <c r="C70" s="5" t="s">
        <v>10</v>
      </c>
      <c r="D70" s="5" t="s">
        <v>10</v>
      </c>
      <c r="E70" s="5" t="s">
        <v>10</v>
      </c>
      <c r="F70" s="5" t="s">
        <v>10</v>
      </c>
      <c r="G70" s="5" t="s">
        <v>10</v>
      </c>
      <c r="H70" s="5" t="s">
        <v>10</v>
      </c>
      <c r="I70" s="5" t="s">
        <v>10</v>
      </c>
      <c r="J70" s="5" t="s">
        <v>10</v>
      </c>
      <c r="K70" s="5" t="s">
        <v>10</v>
      </c>
      <c r="L70" s="5" t="s">
        <v>10</v>
      </c>
    </row>
    <row r="71" spans="1:12" x14ac:dyDescent="0.25">
      <c r="A71" s="9">
        <v>43830</v>
      </c>
      <c r="B71" s="5" t="s">
        <v>10</v>
      </c>
      <c r="C71" s="5" t="s">
        <v>10</v>
      </c>
      <c r="D71" s="5" t="s">
        <v>10</v>
      </c>
      <c r="E71" s="5" t="s">
        <v>10</v>
      </c>
      <c r="F71" s="5" t="s">
        <v>10</v>
      </c>
      <c r="G71" s="5" t="s">
        <v>10</v>
      </c>
      <c r="H71" s="5" t="s">
        <v>10</v>
      </c>
      <c r="I71" s="5" t="s">
        <v>10</v>
      </c>
      <c r="J71" s="5" t="s">
        <v>10</v>
      </c>
      <c r="K71" s="5" t="s">
        <v>10</v>
      </c>
      <c r="L71" s="5" t="s">
        <v>10</v>
      </c>
    </row>
    <row r="72" spans="1:12" x14ac:dyDescent="0.25">
      <c r="A72" s="9">
        <v>43861</v>
      </c>
      <c r="B72" s="5" t="s">
        <v>10</v>
      </c>
      <c r="C72" s="5" t="s">
        <v>10</v>
      </c>
      <c r="D72" s="5" t="s">
        <v>10</v>
      </c>
      <c r="E72" s="5" t="s">
        <v>10</v>
      </c>
      <c r="F72" s="5" t="s">
        <v>10</v>
      </c>
      <c r="G72" s="5" t="s">
        <v>10</v>
      </c>
      <c r="H72" s="5" t="s">
        <v>10</v>
      </c>
      <c r="I72" s="5" t="s">
        <v>10</v>
      </c>
      <c r="J72" s="5" t="s">
        <v>10</v>
      </c>
      <c r="K72" s="5" t="s">
        <v>10</v>
      </c>
      <c r="L72" s="5" t="s">
        <v>10</v>
      </c>
    </row>
    <row r="73" spans="1:12" x14ac:dyDescent="0.25">
      <c r="A73" s="9">
        <v>43890</v>
      </c>
      <c r="B73" s="5" t="s">
        <v>10</v>
      </c>
      <c r="C73" s="5" t="s">
        <v>10</v>
      </c>
      <c r="D73" s="5" t="s">
        <v>10</v>
      </c>
      <c r="E73" s="5" t="s">
        <v>10</v>
      </c>
      <c r="F73" s="5" t="s">
        <v>10</v>
      </c>
      <c r="G73" s="5" t="s">
        <v>10</v>
      </c>
      <c r="H73" s="5" t="s">
        <v>10</v>
      </c>
      <c r="I73" s="5" t="s">
        <v>10</v>
      </c>
      <c r="J73" s="5" t="s">
        <v>10</v>
      </c>
      <c r="K73" s="5" t="s">
        <v>10</v>
      </c>
      <c r="L73" s="5" t="s">
        <v>10</v>
      </c>
    </row>
    <row r="74" spans="1:12" x14ac:dyDescent="0.25">
      <c r="A74" s="9">
        <v>43921</v>
      </c>
      <c r="B74" s="5" t="s">
        <v>10</v>
      </c>
      <c r="C74" s="5" t="s">
        <v>10</v>
      </c>
      <c r="D74" s="5" t="s">
        <v>10</v>
      </c>
      <c r="E74" s="5" t="s">
        <v>10</v>
      </c>
      <c r="F74" s="5" t="s">
        <v>10</v>
      </c>
      <c r="G74" s="5" t="s">
        <v>10</v>
      </c>
      <c r="H74" s="5" t="s">
        <v>10</v>
      </c>
      <c r="I74" s="5" t="s">
        <v>10</v>
      </c>
      <c r="J74" s="5" t="s">
        <v>10</v>
      </c>
      <c r="K74" s="5" t="s">
        <v>10</v>
      </c>
      <c r="L74" s="5" t="s">
        <v>10</v>
      </c>
    </row>
    <row r="75" spans="1:12" x14ac:dyDescent="0.25">
      <c r="A75" s="9">
        <v>43951</v>
      </c>
      <c r="B75" s="5" t="s">
        <v>10</v>
      </c>
      <c r="C75" s="5" t="s">
        <v>10</v>
      </c>
      <c r="D75" s="5" t="s">
        <v>10</v>
      </c>
      <c r="E75" s="5" t="s">
        <v>10</v>
      </c>
      <c r="F75" s="5" t="s">
        <v>10</v>
      </c>
      <c r="G75" s="5" t="s">
        <v>10</v>
      </c>
      <c r="H75" s="5" t="s">
        <v>10</v>
      </c>
      <c r="I75" s="5" t="s">
        <v>10</v>
      </c>
      <c r="J75" s="5" t="s">
        <v>10</v>
      </c>
      <c r="K75" s="5" t="s">
        <v>10</v>
      </c>
      <c r="L75" s="5" t="s">
        <v>10</v>
      </c>
    </row>
    <row r="76" spans="1:12" x14ac:dyDescent="0.25">
      <c r="A76" s="9">
        <v>43982</v>
      </c>
      <c r="B76" s="5" t="s">
        <v>10</v>
      </c>
      <c r="C76" s="5" t="s">
        <v>10</v>
      </c>
      <c r="D76" s="5" t="s">
        <v>10</v>
      </c>
      <c r="E76" s="5" t="s">
        <v>10</v>
      </c>
      <c r="F76" s="5" t="s">
        <v>10</v>
      </c>
      <c r="G76" s="5" t="s">
        <v>10</v>
      </c>
      <c r="H76" s="5" t="s">
        <v>10</v>
      </c>
      <c r="I76" s="5" t="s">
        <v>10</v>
      </c>
      <c r="J76" s="5" t="s">
        <v>10</v>
      </c>
      <c r="K76" s="5" t="s">
        <v>10</v>
      </c>
      <c r="L76" s="5" t="s">
        <v>10</v>
      </c>
    </row>
    <row r="77" spans="1:12" x14ac:dyDescent="0.25">
      <c r="A77" s="9">
        <v>44012</v>
      </c>
      <c r="B77" s="5" t="s">
        <v>10</v>
      </c>
      <c r="C77" s="5" t="s">
        <v>10</v>
      </c>
      <c r="D77" s="5" t="s">
        <v>10</v>
      </c>
      <c r="E77" s="5" t="s">
        <v>10</v>
      </c>
      <c r="F77" s="5" t="s">
        <v>10</v>
      </c>
      <c r="G77" s="5" t="s">
        <v>10</v>
      </c>
      <c r="H77" s="5" t="s">
        <v>10</v>
      </c>
      <c r="I77" s="5" t="s">
        <v>10</v>
      </c>
      <c r="J77" s="5" t="s">
        <v>10</v>
      </c>
      <c r="K77" s="5" t="s">
        <v>10</v>
      </c>
      <c r="L77" s="5" t="s">
        <v>10</v>
      </c>
    </row>
    <row r="78" spans="1:12" x14ac:dyDescent="0.25">
      <c r="A78" s="9">
        <v>44043</v>
      </c>
      <c r="B78" s="5" t="s">
        <v>10</v>
      </c>
      <c r="C78" s="5" t="s">
        <v>10</v>
      </c>
      <c r="D78" s="5" t="s">
        <v>10</v>
      </c>
      <c r="E78" s="5" t="s">
        <v>10</v>
      </c>
      <c r="F78" s="5" t="s">
        <v>10</v>
      </c>
      <c r="G78" s="5" t="s">
        <v>10</v>
      </c>
      <c r="H78" s="5" t="s">
        <v>10</v>
      </c>
      <c r="I78" s="5" t="s">
        <v>10</v>
      </c>
      <c r="J78" s="5" t="s">
        <v>10</v>
      </c>
      <c r="K78" s="5" t="s">
        <v>10</v>
      </c>
      <c r="L78" s="5" t="s">
        <v>10</v>
      </c>
    </row>
    <row r="79" spans="1:12" x14ac:dyDescent="0.25">
      <c r="A79" s="9">
        <v>44074</v>
      </c>
      <c r="B79" s="5" t="s">
        <v>10</v>
      </c>
      <c r="C79" s="5" t="s">
        <v>10</v>
      </c>
      <c r="D79" s="5" t="s">
        <v>10</v>
      </c>
      <c r="E79" s="5" t="s">
        <v>10</v>
      </c>
      <c r="F79" s="5" t="s">
        <v>10</v>
      </c>
      <c r="G79" s="5" t="s">
        <v>10</v>
      </c>
      <c r="H79" s="5" t="s">
        <v>10</v>
      </c>
      <c r="I79" s="5" t="s">
        <v>10</v>
      </c>
      <c r="J79" s="5" t="s">
        <v>10</v>
      </c>
      <c r="K79" s="5" t="s">
        <v>10</v>
      </c>
      <c r="L79" s="5" t="s">
        <v>10</v>
      </c>
    </row>
    <row r="80" spans="1:12" x14ac:dyDescent="0.25">
      <c r="A80" s="9">
        <v>44104</v>
      </c>
      <c r="B80" s="5" t="s">
        <v>10</v>
      </c>
      <c r="C80" s="5" t="s">
        <v>10</v>
      </c>
      <c r="D80" s="5" t="s">
        <v>10</v>
      </c>
      <c r="E80" s="5" t="s">
        <v>10</v>
      </c>
      <c r="F80" s="5" t="s">
        <v>10</v>
      </c>
      <c r="G80" s="5" t="s">
        <v>10</v>
      </c>
      <c r="H80" s="5" t="s">
        <v>10</v>
      </c>
      <c r="I80" s="5" t="s">
        <v>10</v>
      </c>
      <c r="J80" s="5" t="s">
        <v>10</v>
      </c>
      <c r="K80" s="5" t="s">
        <v>10</v>
      </c>
      <c r="L80" s="5" t="s">
        <v>10</v>
      </c>
    </row>
    <row r="81" spans="1:12" x14ac:dyDescent="0.25">
      <c r="A81" s="9">
        <v>44135</v>
      </c>
      <c r="B81" s="5" t="s">
        <v>10</v>
      </c>
      <c r="C81" s="5" t="s">
        <v>10</v>
      </c>
      <c r="D81" s="5" t="s">
        <v>10</v>
      </c>
      <c r="E81" s="5" t="s">
        <v>10</v>
      </c>
      <c r="F81" s="5" t="s">
        <v>10</v>
      </c>
      <c r="G81" s="5" t="s">
        <v>10</v>
      </c>
      <c r="H81" s="5" t="s">
        <v>10</v>
      </c>
      <c r="I81" s="5" t="s">
        <v>10</v>
      </c>
      <c r="J81" s="5" t="s">
        <v>10</v>
      </c>
      <c r="K81" s="5" t="s">
        <v>10</v>
      </c>
      <c r="L81" s="5" t="s">
        <v>10</v>
      </c>
    </row>
    <row r="82" spans="1:12" x14ac:dyDescent="0.25">
      <c r="A82" s="9">
        <v>44165</v>
      </c>
      <c r="B82" s="5" t="s">
        <v>10</v>
      </c>
      <c r="C82" s="5" t="s">
        <v>10</v>
      </c>
      <c r="D82" s="5" t="s">
        <v>10</v>
      </c>
      <c r="E82" s="5" t="s">
        <v>10</v>
      </c>
      <c r="F82" s="5" t="s">
        <v>10</v>
      </c>
      <c r="G82" s="5" t="s">
        <v>10</v>
      </c>
      <c r="H82" s="5" t="s">
        <v>10</v>
      </c>
      <c r="I82" s="5" t="s">
        <v>10</v>
      </c>
      <c r="J82" s="5" t="s">
        <v>10</v>
      </c>
      <c r="K82" s="5" t="s">
        <v>10</v>
      </c>
      <c r="L82" s="5" t="s">
        <v>10</v>
      </c>
    </row>
    <row r="83" spans="1:12" x14ac:dyDescent="0.25">
      <c r="A83" s="9">
        <v>44196</v>
      </c>
      <c r="B83" s="5" t="s">
        <v>10</v>
      </c>
      <c r="C83" s="5" t="s">
        <v>10</v>
      </c>
      <c r="D83" s="5" t="s">
        <v>10</v>
      </c>
      <c r="E83" s="5" t="s">
        <v>10</v>
      </c>
      <c r="F83" s="5" t="s">
        <v>10</v>
      </c>
      <c r="G83" s="5" t="s">
        <v>10</v>
      </c>
      <c r="H83" s="5" t="s">
        <v>10</v>
      </c>
      <c r="I83" s="5" t="s">
        <v>10</v>
      </c>
      <c r="J83" s="5" t="s">
        <v>10</v>
      </c>
      <c r="K83" s="5" t="s">
        <v>10</v>
      </c>
      <c r="L83" s="5" t="s">
        <v>10</v>
      </c>
    </row>
    <row r="84" spans="1:12" x14ac:dyDescent="0.25">
      <c r="A84" s="9">
        <v>44227</v>
      </c>
      <c r="B84" s="5" t="s">
        <v>10</v>
      </c>
      <c r="C84" s="5" t="s">
        <v>10</v>
      </c>
      <c r="D84" s="5" t="s">
        <v>10</v>
      </c>
      <c r="E84" s="5" t="s">
        <v>10</v>
      </c>
      <c r="F84" s="5" t="s">
        <v>10</v>
      </c>
      <c r="G84" s="5" t="s">
        <v>10</v>
      </c>
      <c r="H84" s="5" t="s">
        <v>10</v>
      </c>
      <c r="I84" s="5" t="s">
        <v>10</v>
      </c>
      <c r="J84" s="5" t="s">
        <v>10</v>
      </c>
      <c r="K84" s="5" t="s">
        <v>10</v>
      </c>
      <c r="L84" s="5" t="s">
        <v>10</v>
      </c>
    </row>
    <row r="85" spans="1:12" x14ac:dyDescent="0.25">
      <c r="A85" s="9">
        <v>44255</v>
      </c>
      <c r="B85" s="5" t="s">
        <v>10</v>
      </c>
      <c r="C85" s="5" t="s">
        <v>10</v>
      </c>
      <c r="D85" s="5" t="s">
        <v>10</v>
      </c>
      <c r="E85" s="5" t="s">
        <v>10</v>
      </c>
      <c r="F85" s="5" t="s">
        <v>10</v>
      </c>
      <c r="G85" s="5" t="s">
        <v>10</v>
      </c>
      <c r="H85" s="5" t="s">
        <v>10</v>
      </c>
      <c r="I85" s="5" t="s">
        <v>10</v>
      </c>
      <c r="J85" s="5" t="s">
        <v>10</v>
      </c>
      <c r="K85" s="5" t="s">
        <v>10</v>
      </c>
      <c r="L85" s="5" t="s">
        <v>10</v>
      </c>
    </row>
    <row r="86" spans="1:12" x14ac:dyDescent="0.25">
      <c r="A86" s="9">
        <v>44286</v>
      </c>
      <c r="B86" s="5" t="s">
        <v>10</v>
      </c>
      <c r="C86" s="5" t="s">
        <v>10</v>
      </c>
      <c r="D86" s="5" t="s">
        <v>10</v>
      </c>
      <c r="E86" s="5" t="s">
        <v>10</v>
      </c>
      <c r="F86" s="5" t="s">
        <v>10</v>
      </c>
      <c r="G86" s="5" t="s">
        <v>10</v>
      </c>
      <c r="H86" s="5" t="s">
        <v>10</v>
      </c>
      <c r="I86" s="5" t="s">
        <v>10</v>
      </c>
      <c r="J86" s="5" t="s">
        <v>10</v>
      </c>
      <c r="K86" s="5" t="s">
        <v>10</v>
      </c>
      <c r="L86" s="5" t="s">
        <v>10</v>
      </c>
    </row>
    <row r="87" spans="1:12" x14ac:dyDescent="0.25">
      <c r="A87" s="9">
        <v>44316</v>
      </c>
      <c r="B87" s="5" t="s">
        <v>10</v>
      </c>
      <c r="C87" s="5" t="s">
        <v>10</v>
      </c>
      <c r="D87" s="5" t="s">
        <v>10</v>
      </c>
      <c r="E87" s="5" t="s">
        <v>10</v>
      </c>
      <c r="F87" s="5" t="s">
        <v>10</v>
      </c>
      <c r="G87" s="5" t="s">
        <v>10</v>
      </c>
      <c r="H87" s="5" t="s">
        <v>10</v>
      </c>
      <c r="I87" s="5" t="s">
        <v>10</v>
      </c>
      <c r="J87" s="5" t="s">
        <v>10</v>
      </c>
      <c r="K87" s="5" t="s">
        <v>10</v>
      </c>
      <c r="L87" s="5" t="s">
        <v>10</v>
      </c>
    </row>
    <row r="88" spans="1:12" x14ac:dyDescent="0.25">
      <c r="A88" s="9">
        <v>44347</v>
      </c>
      <c r="B88" s="5" t="s">
        <v>10</v>
      </c>
      <c r="C88" s="5" t="s">
        <v>10</v>
      </c>
      <c r="D88" s="5" t="s">
        <v>10</v>
      </c>
      <c r="E88" s="5" t="s">
        <v>10</v>
      </c>
      <c r="F88" s="5" t="s">
        <v>10</v>
      </c>
      <c r="G88" s="5" t="s">
        <v>10</v>
      </c>
      <c r="H88" s="5" t="s">
        <v>10</v>
      </c>
      <c r="I88" s="5" t="s">
        <v>10</v>
      </c>
      <c r="J88" s="5" t="s">
        <v>10</v>
      </c>
      <c r="K88" s="5" t="s">
        <v>10</v>
      </c>
      <c r="L88" s="5" t="s">
        <v>10</v>
      </c>
    </row>
    <row r="89" spans="1:12" x14ac:dyDescent="0.25">
      <c r="A89" s="9">
        <v>44377</v>
      </c>
      <c r="B89" s="5" t="s">
        <v>10</v>
      </c>
      <c r="C89" s="5" t="s">
        <v>10</v>
      </c>
      <c r="D89" s="5" t="s">
        <v>10</v>
      </c>
      <c r="E89" s="5" t="s">
        <v>10</v>
      </c>
      <c r="F89" s="5" t="s">
        <v>10</v>
      </c>
      <c r="G89" s="5" t="s">
        <v>10</v>
      </c>
      <c r="H89" s="5" t="s">
        <v>10</v>
      </c>
      <c r="I89" s="5" t="s">
        <v>10</v>
      </c>
      <c r="J89" s="5" t="s">
        <v>10</v>
      </c>
      <c r="K89" s="5" t="s">
        <v>10</v>
      </c>
      <c r="L89" s="5" t="s">
        <v>10</v>
      </c>
    </row>
    <row r="90" spans="1:12" x14ac:dyDescent="0.25">
      <c r="A90" s="9">
        <v>44408</v>
      </c>
      <c r="B90" s="5" t="s">
        <v>10</v>
      </c>
      <c r="C90" s="5" t="s">
        <v>10</v>
      </c>
      <c r="D90" s="5" t="s">
        <v>10</v>
      </c>
      <c r="E90" s="5" t="s">
        <v>10</v>
      </c>
      <c r="F90" s="5" t="s">
        <v>10</v>
      </c>
      <c r="G90" s="5" t="s">
        <v>10</v>
      </c>
      <c r="H90" s="5" t="s">
        <v>10</v>
      </c>
      <c r="I90" s="5" t="s">
        <v>10</v>
      </c>
      <c r="J90" s="5" t="s">
        <v>10</v>
      </c>
      <c r="K90" s="5" t="s">
        <v>10</v>
      </c>
      <c r="L90" s="5" t="s">
        <v>10</v>
      </c>
    </row>
    <row r="91" spans="1:12" x14ac:dyDescent="0.25">
      <c r="A91" s="9">
        <v>44439</v>
      </c>
      <c r="B91" s="5" t="s">
        <v>10</v>
      </c>
      <c r="C91" s="5" t="s">
        <v>10</v>
      </c>
      <c r="D91" s="5" t="s">
        <v>10</v>
      </c>
      <c r="E91" s="5" t="s">
        <v>10</v>
      </c>
      <c r="F91" s="5" t="s">
        <v>10</v>
      </c>
      <c r="G91" s="5" t="s">
        <v>10</v>
      </c>
      <c r="H91" s="5" t="s">
        <v>10</v>
      </c>
      <c r="I91" s="5" t="s">
        <v>10</v>
      </c>
      <c r="J91" s="5" t="s">
        <v>10</v>
      </c>
      <c r="K91" s="5" t="s">
        <v>10</v>
      </c>
      <c r="L91" s="5" t="s">
        <v>10</v>
      </c>
    </row>
    <row r="92" spans="1:12" x14ac:dyDescent="0.25">
      <c r="A92" s="9">
        <v>44469</v>
      </c>
      <c r="B92" s="5" t="s">
        <v>10</v>
      </c>
      <c r="C92" s="5" t="s">
        <v>10</v>
      </c>
      <c r="D92" s="5" t="s">
        <v>10</v>
      </c>
      <c r="E92" s="5" t="s">
        <v>10</v>
      </c>
      <c r="F92" s="5" t="s">
        <v>10</v>
      </c>
      <c r="G92" s="5" t="s">
        <v>10</v>
      </c>
      <c r="H92" s="5" t="s">
        <v>10</v>
      </c>
      <c r="I92" s="5" t="s">
        <v>10</v>
      </c>
      <c r="J92" s="5" t="s">
        <v>10</v>
      </c>
      <c r="K92" s="5" t="s">
        <v>10</v>
      </c>
      <c r="L92" s="5" t="s">
        <v>10</v>
      </c>
    </row>
    <row r="93" spans="1:12" x14ac:dyDescent="0.25">
      <c r="A93" s="9">
        <v>44500</v>
      </c>
      <c r="B93" s="5" t="s">
        <v>10</v>
      </c>
      <c r="C93" s="5" t="s">
        <v>10</v>
      </c>
      <c r="D93" s="5" t="s">
        <v>10</v>
      </c>
      <c r="E93" s="5" t="s">
        <v>10</v>
      </c>
      <c r="F93" s="5" t="s">
        <v>10</v>
      </c>
      <c r="G93" s="5" t="s">
        <v>10</v>
      </c>
      <c r="H93" s="5" t="s">
        <v>10</v>
      </c>
      <c r="I93" s="5" t="s">
        <v>10</v>
      </c>
      <c r="J93" s="5" t="s">
        <v>10</v>
      </c>
      <c r="K93" s="5" t="s">
        <v>10</v>
      </c>
      <c r="L93" s="5" t="s">
        <v>10</v>
      </c>
    </row>
    <row r="94" spans="1:12" x14ac:dyDescent="0.25">
      <c r="A94" s="9">
        <v>44530</v>
      </c>
      <c r="B94" s="5" t="s">
        <v>10</v>
      </c>
      <c r="C94" s="5" t="s">
        <v>10</v>
      </c>
      <c r="D94" s="5" t="s">
        <v>10</v>
      </c>
      <c r="E94" s="5" t="s">
        <v>10</v>
      </c>
      <c r="F94" s="5" t="s">
        <v>10</v>
      </c>
      <c r="G94" s="5" t="s">
        <v>10</v>
      </c>
      <c r="H94" s="5" t="s">
        <v>10</v>
      </c>
      <c r="I94" s="5" t="s">
        <v>10</v>
      </c>
      <c r="J94" s="5" t="s">
        <v>10</v>
      </c>
      <c r="K94" s="5" t="s">
        <v>10</v>
      </c>
      <c r="L94" s="5" t="s">
        <v>10</v>
      </c>
    </row>
  </sheetData>
  <sortState xmlns:xlrd2="http://schemas.microsoft.com/office/spreadsheetml/2017/richdata2" columnSort="1" ref="B1:L94">
    <sortCondition ref="B1:L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0F4F-5BB6-4D9A-893C-479E783DE055}">
  <dimension ref="A1:B94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141</v>
      </c>
      <c r="B1" s="1"/>
    </row>
    <row r="2" spans="1:2" ht="71.25" x14ac:dyDescent="0.25">
      <c r="A2" s="8" t="s">
        <v>143</v>
      </c>
      <c r="B2" s="3" t="s">
        <v>140</v>
      </c>
    </row>
    <row r="3" spans="1:2" x14ac:dyDescent="0.25">
      <c r="A3" s="8"/>
      <c r="B3" s="3" t="s">
        <v>159</v>
      </c>
    </row>
    <row r="4" spans="1:2" x14ac:dyDescent="0.25">
      <c r="A4" s="8" t="s">
        <v>144</v>
      </c>
      <c r="B4" s="4" t="s">
        <v>150</v>
      </c>
    </row>
    <row r="5" spans="1:2" x14ac:dyDescent="0.25">
      <c r="A5" s="8" t="s">
        <v>145</v>
      </c>
      <c r="B5" s="4">
        <v>10</v>
      </c>
    </row>
    <row r="6" spans="1:2" x14ac:dyDescent="0.25">
      <c r="A6" s="8" t="s">
        <v>146</v>
      </c>
      <c r="B6" s="4" t="s">
        <v>163</v>
      </c>
    </row>
    <row r="7" spans="1:2" x14ac:dyDescent="0.25">
      <c r="A7" s="8" t="s">
        <v>147</v>
      </c>
      <c r="B7" s="4" t="s">
        <v>163</v>
      </c>
    </row>
    <row r="8" spans="1:2" x14ac:dyDescent="0.25">
      <c r="A8" s="8" t="s">
        <v>148</v>
      </c>
      <c r="B8" s="4" t="s">
        <v>163</v>
      </c>
    </row>
    <row r="9" spans="1:2" x14ac:dyDescent="0.25">
      <c r="A9" s="8" t="s">
        <v>149</v>
      </c>
      <c r="B9" s="4" t="s">
        <v>163</v>
      </c>
    </row>
    <row r="10" spans="1:2" ht="42.75" x14ac:dyDescent="0.25">
      <c r="A10" s="11" t="s">
        <v>180</v>
      </c>
      <c r="B10" s="5"/>
    </row>
    <row r="11" spans="1:2" x14ac:dyDescent="0.25">
      <c r="A11" s="9">
        <v>42004</v>
      </c>
      <c r="B11" s="5" t="s">
        <v>10</v>
      </c>
    </row>
    <row r="12" spans="1:2" x14ac:dyDescent="0.25">
      <c r="A12" s="9">
        <v>42035</v>
      </c>
      <c r="B12" s="5" t="s">
        <v>10</v>
      </c>
    </row>
    <row r="13" spans="1:2" x14ac:dyDescent="0.25">
      <c r="A13" s="9">
        <v>42063</v>
      </c>
      <c r="B13" s="5" t="s">
        <v>10</v>
      </c>
    </row>
    <row r="14" spans="1:2" x14ac:dyDescent="0.25">
      <c r="A14" s="9">
        <v>42094</v>
      </c>
      <c r="B14" s="5" t="s">
        <v>10</v>
      </c>
    </row>
    <row r="15" spans="1:2" x14ac:dyDescent="0.25">
      <c r="A15" s="9">
        <v>42124</v>
      </c>
      <c r="B15" s="5" t="s">
        <v>10</v>
      </c>
    </row>
    <row r="16" spans="1:2" x14ac:dyDescent="0.25">
      <c r="A16" s="9">
        <v>42155</v>
      </c>
      <c r="B16" s="5" t="s">
        <v>10</v>
      </c>
    </row>
    <row r="17" spans="1:2" x14ac:dyDescent="0.25">
      <c r="A17" s="9">
        <v>42185</v>
      </c>
      <c r="B17" s="5" t="s">
        <v>10</v>
      </c>
    </row>
    <row r="18" spans="1:2" x14ac:dyDescent="0.25">
      <c r="A18" s="9">
        <v>42216</v>
      </c>
      <c r="B18" s="5" t="s">
        <v>10</v>
      </c>
    </row>
    <row r="19" spans="1:2" x14ac:dyDescent="0.25">
      <c r="A19" s="9">
        <v>42247</v>
      </c>
      <c r="B19" s="5" t="s">
        <v>10</v>
      </c>
    </row>
    <row r="20" spans="1:2" x14ac:dyDescent="0.25">
      <c r="A20" s="9">
        <v>42277</v>
      </c>
      <c r="B20" s="5" t="s">
        <v>10</v>
      </c>
    </row>
    <row r="21" spans="1:2" x14ac:dyDescent="0.25">
      <c r="A21" s="9">
        <v>42308</v>
      </c>
      <c r="B21" s="5" t="s">
        <v>10</v>
      </c>
    </row>
    <row r="22" spans="1:2" x14ac:dyDescent="0.25">
      <c r="A22" s="9">
        <v>42338</v>
      </c>
      <c r="B22" s="5" t="s">
        <v>10</v>
      </c>
    </row>
    <row r="23" spans="1:2" x14ac:dyDescent="0.25">
      <c r="A23" s="9">
        <v>42369</v>
      </c>
      <c r="B23" s="5" t="s">
        <v>10</v>
      </c>
    </row>
    <row r="24" spans="1:2" x14ac:dyDescent="0.25">
      <c r="A24" s="9">
        <v>42400</v>
      </c>
      <c r="B24" s="5" t="s">
        <v>10</v>
      </c>
    </row>
    <row r="25" spans="1:2" x14ac:dyDescent="0.25">
      <c r="A25" s="9">
        <v>42429</v>
      </c>
      <c r="B25" s="5" t="s">
        <v>10</v>
      </c>
    </row>
    <row r="26" spans="1:2" x14ac:dyDescent="0.25">
      <c r="A26" s="9">
        <v>42460</v>
      </c>
      <c r="B26" s="5" t="s">
        <v>10</v>
      </c>
    </row>
    <row r="27" spans="1:2" x14ac:dyDescent="0.25">
      <c r="A27" s="9">
        <v>42490</v>
      </c>
      <c r="B27" s="5" t="s">
        <v>10</v>
      </c>
    </row>
    <row r="28" spans="1:2" x14ac:dyDescent="0.25">
      <c r="A28" s="9">
        <v>42521</v>
      </c>
      <c r="B28" s="5" t="s">
        <v>10</v>
      </c>
    </row>
    <row r="29" spans="1:2" x14ac:dyDescent="0.25">
      <c r="A29" s="9">
        <v>42551</v>
      </c>
      <c r="B29" s="5" t="s">
        <v>10</v>
      </c>
    </row>
    <row r="30" spans="1:2" x14ac:dyDescent="0.25">
      <c r="A30" s="9">
        <v>42582</v>
      </c>
      <c r="B30" s="5" t="s">
        <v>10</v>
      </c>
    </row>
    <row r="31" spans="1:2" x14ac:dyDescent="0.25">
      <c r="A31" s="9">
        <v>42613</v>
      </c>
      <c r="B31" s="5" t="s">
        <v>10</v>
      </c>
    </row>
    <row r="32" spans="1:2" x14ac:dyDescent="0.25">
      <c r="A32" s="9">
        <v>42643</v>
      </c>
      <c r="B32" s="5" t="s">
        <v>10</v>
      </c>
    </row>
    <row r="33" spans="1:2" x14ac:dyDescent="0.25">
      <c r="A33" s="9">
        <v>42674</v>
      </c>
      <c r="B33" s="5" t="s">
        <v>10</v>
      </c>
    </row>
    <row r="34" spans="1:2" x14ac:dyDescent="0.25">
      <c r="A34" s="9">
        <v>42704</v>
      </c>
      <c r="B34" s="5" t="s">
        <v>10</v>
      </c>
    </row>
    <row r="35" spans="1:2" x14ac:dyDescent="0.25">
      <c r="A35" s="9">
        <v>42735</v>
      </c>
      <c r="B35" s="5" t="s">
        <v>10</v>
      </c>
    </row>
    <row r="36" spans="1:2" x14ac:dyDescent="0.25">
      <c r="A36" s="9">
        <v>42766</v>
      </c>
      <c r="B36" s="5" t="s">
        <v>10</v>
      </c>
    </row>
    <row r="37" spans="1:2" x14ac:dyDescent="0.25">
      <c r="A37" s="9">
        <v>42794</v>
      </c>
      <c r="B37" s="5" t="s">
        <v>10</v>
      </c>
    </row>
    <row r="38" spans="1:2" x14ac:dyDescent="0.25">
      <c r="A38" s="9">
        <v>42825</v>
      </c>
      <c r="B38" s="5" t="s">
        <v>10</v>
      </c>
    </row>
    <row r="39" spans="1:2" x14ac:dyDescent="0.25">
      <c r="A39" s="9">
        <v>42855</v>
      </c>
      <c r="B39" s="5" t="s">
        <v>10</v>
      </c>
    </row>
    <row r="40" spans="1:2" x14ac:dyDescent="0.25">
      <c r="A40" s="9">
        <v>42886</v>
      </c>
      <c r="B40" s="5" t="s">
        <v>10</v>
      </c>
    </row>
    <row r="41" spans="1:2" x14ac:dyDescent="0.25">
      <c r="A41" s="9">
        <v>42916</v>
      </c>
      <c r="B41" s="5" t="s">
        <v>10</v>
      </c>
    </row>
    <row r="42" spans="1:2" x14ac:dyDescent="0.25">
      <c r="A42" s="9">
        <v>42947</v>
      </c>
      <c r="B42" s="5" t="s">
        <v>10</v>
      </c>
    </row>
    <row r="43" spans="1:2" x14ac:dyDescent="0.25">
      <c r="A43" s="9">
        <v>42978</v>
      </c>
      <c r="B43" s="5" t="s">
        <v>10</v>
      </c>
    </row>
    <row r="44" spans="1:2" x14ac:dyDescent="0.25">
      <c r="A44" s="9">
        <v>43008</v>
      </c>
      <c r="B44" s="5" t="s">
        <v>10</v>
      </c>
    </row>
    <row r="45" spans="1:2" x14ac:dyDescent="0.25">
      <c r="A45" s="9">
        <v>43039</v>
      </c>
      <c r="B45" s="5" t="s">
        <v>10</v>
      </c>
    </row>
    <row r="46" spans="1:2" x14ac:dyDescent="0.25">
      <c r="A46" s="9">
        <v>43069</v>
      </c>
      <c r="B46" s="5" t="s">
        <v>10</v>
      </c>
    </row>
    <row r="47" spans="1:2" x14ac:dyDescent="0.25">
      <c r="A47" s="9">
        <v>43100</v>
      </c>
      <c r="B47" s="5" t="s">
        <v>10</v>
      </c>
    </row>
    <row r="48" spans="1:2" x14ac:dyDescent="0.25">
      <c r="A48" s="9">
        <v>43131</v>
      </c>
      <c r="B48" s="5" t="s">
        <v>10</v>
      </c>
    </row>
    <row r="49" spans="1:2" x14ac:dyDescent="0.25">
      <c r="A49" s="9">
        <v>43159</v>
      </c>
      <c r="B49" s="5" t="s">
        <v>10</v>
      </c>
    </row>
    <row r="50" spans="1:2" x14ac:dyDescent="0.25">
      <c r="A50" s="9">
        <v>43190</v>
      </c>
      <c r="B50" s="5" t="s">
        <v>10</v>
      </c>
    </row>
    <row r="51" spans="1:2" x14ac:dyDescent="0.25">
      <c r="A51" s="9">
        <v>43220</v>
      </c>
      <c r="B51" s="5" t="s">
        <v>10</v>
      </c>
    </row>
    <row r="52" spans="1:2" x14ac:dyDescent="0.25">
      <c r="A52" s="9">
        <v>43251</v>
      </c>
      <c r="B52" s="5" t="s">
        <v>10</v>
      </c>
    </row>
    <row r="53" spans="1:2" x14ac:dyDescent="0.25">
      <c r="A53" s="9">
        <v>43281</v>
      </c>
      <c r="B53" s="5" t="s">
        <v>10</v>
      </c>
    </row>
    <row r="54" spans="1:2" x14ac:dyDescent="0.25">
      <c r="A54" s="9">
        <v>43312</v>
      </c>
      <c r="B54" s="5" t="s">
        <v>10</v>
      </c>
    </row>
    <row r="55" spans="1:2" x14ac:dyDescent="0.25">
      <c r="A55" s="9">
        <v>43343</v>
      </c>
      <c r="B55" s="5" t="s">
        <v>10</v>
      </c>
    </row>
    <row r="56" spans="1:2" x14ac:dyDescent="0.25">
      <c r="A56" s="9">
        <v>43373</v>
      </c>
      <c r="B56" s="5" t="s">
        <v>10</v>
      </c>
    </row>
    <row r="57" spans="1:2" x14ac:dyDescent="0.25">
      <c r="A57" s="9">
        <v>43404</v>
      </c>
      <c r="B57" s="5" t="s">
        <v>10</v>
      </c>
    </row>
    <row r="58" spans="1:2" x14ac:dyDescent="0.25">
      <c r="A58" s="9">
        <v>43434</v>
      </c>
      <c r="B58" s="5" t="s">
        <v>10</v>
      </c>
    </row>
    <row r="59" spans="1:2" x14ac:dyDescent="0.25">
      <c r="A59" s="9">
        <v>43465</v>
      </c>
      <c r="B59" s="5" t="s">
        <v>10</v>
      </c>
    </row>
    <row r="60" spans="1:2" x14ac:dyDescent="0.25">
      <c r="A60" s="9">
        <v>43496</v>
      </c>
      <c r="B60" s="5" t="s">
        <v>10</v>
      </c>
    </row>
    <row r="61" spans="1:2" x14ac:dyDescent="0.25">
      <c r="A61" s="9">
        <v>43524</v>
      </c>
      <c r="B61" s="5" t="s">
        <v>10</v>
      </c>
    </row>
    <row r="62" spans="1:2" x14ac:dyDescent="0.25">
      <c r="A62" s="9">
        <v>43555</v>
      </c>
      <c r="B62" s="5" t="s">
        <v>10</v>
      </c>
    </row>
    <row r="63" spans="1:2" x14ac:dyDescent="0.25">
      <c r="A63" s="9">
        <v>43585</v>
      </c>
      <c r="B63" s="5" t="s">
        <v>10</v>
      </c>
    </row>
    <row r="64" spans="1:2" x14ac:dyDescent="0.25">
      <c r="A64" s="9">
        <v>43616</v>
      </c>
      <c r="B64" s="5" t="s">
        <v>10</v>
      </c>
    </row>
    <row r="65" spans="1:2" x14ac:dyDescent="0.25">
      <c r="A65" s="9">
        <v>43646</v>
      </c>
      <c r="B65" s="5" t="s">
        <v>10</v>
      </c>
    </row>
    <row r="66" spans="1:2" x14ac:dyDescent="0.25">
      <c r="A66" s="9">
        <v>43677</v>
      </c>
      <c r="B66" s="5" t="s">
        <v>10</v>
      </c>
    </row>
    <row r="67" spans="1:2" x14ac:dyDescent="0.25">
      <c r="A67" s="9">
        <v>43708</v>
      </c>
      <c r="B67" s="5" t="s">
        <v>10</v>
      </c>
    </row>
    <row r="68" spans="1:2" x14ac:dyDescent="0.25">
      <c r="A68" s="9">
        <v>43738</v>
      </c>
      <c r="B68" s="5" t="s">
        <v>10</v>
      </c>
    </row>
    <row r="69" spans="1:2" x14ac:dyDescent="0.25">
      <c r="A69" s="9">
        <v>43769</v>
      </c>
      <c r="B69" s="5" t="s">
        <v>10</v>
      </c>
    </row>
    <row r="70" spans="1:2" x14ac:dyDescent="0.25">
      <c r="A70" s="9">
        <v>43799</v>
      </c>
      <c r="B70" s="5" t="s">
        <v>10</v>
      </c>
    </row>
    <row r="71" spans="1:2" x14ac:dyDescent="0.25">
      <c r="A71" s="9">
        <v>43830</v>
      </c>
      <c r="B71" s="5" t="s">
        <v>10</v>
      </c>
    </row>
    <row r="72" spans="1:2" x14ac:dyDescent="0.25">
      <c r="A72" s="9">
        <v>43861</v>
      </c>
      <c r="B72" s="5" t="s">
        <v>10</v>
      </c>
    </row>
    <row r="73" spans="1:2" x14ac:dyDescent="0.25">
      <c r="A73" s="9">
        <v>43890</v>
      </c>
      <c r="B73" s="5" t="s">
        <v>10</v>
      </c>
    </row>
    <row r="74" spans="1:2" x14ac:dyDescent="0.25">
      <c r="A74" s="9">
        <v>43921</v>
      </c>
      <c r="B74" s="5" t="s">
        <v>10</v>
      </c>
    </row>
    <row r="75" spans="1:2" x14ac:dyDescent="0.25">
      <c r="A75" s="9">
        <v>43951</v>
      </c>
      <c r="B75" s="5" t="s">
        <v>10</v>
      </c>
    </row>
    <row r="76" spans="1:2" x14ac:dyDescent="0.25">
      <c r="A76" s="9">
        <v>43982</v>
      </c>
      <c r="B76" s="5" t="s">
        <v>10</v>
      </c>
    </row>
    <row r="77" spans="1:2" x14ac:dyDescent="0.25">
      <c r="A77" s="9">
        <v>44012</v>
      </c>
      <c r="B77" s="5" t="s">
        <v>10</v>
      </c>
    </row>
    <row r="78" spans="1:2" x14ac:dyDescent="0.25">
      <c r="A78" s="9">
        <v>44043</v>
      </c>
      <c r="B78" s="5" t="s">
        <v>10</v>
      </c>
    </row>
    <row r="79" spans="1:2" x14ac:dyDescent="0.25">
      <c r="A79" s="9">
        <v>44074</v>
      </c>
      <c r="B79" s="5" t="s">
        <v>10</v>
      </c>
    </row>
    <row r="80" spans="1:2" x14ac:dyDescent="0.25">
      <c r="A80" s="9">
        <v>44104</v>
      </c>
      <c r="B80" s="5" t="s">
        <v>10</v>
      </c>
    </row>
    <row r="81" spans="1:2" x14ac:dyDescent="0.25">
      <c r="A81" s="9">
        <v>44135</v>
      </c>
      <c r="B81" s="5" t="s">
        <v>10</v>
      </c>
    </row>
    <row r="82" spans="1:2" x14ac:dyDescent="0.25">
      <c r="A82" s="9">
        <v>44165</v>
      </c>
      <c r="B82" s="5" t="s">
        <v>10</v>
      </c>
    </row>
    <row r="83" spans="1:2" x14ac:dyDescent="0.25">
      <c r="A83" s="9">
        <v>44196</v>
      </c>
      <c r="B83" s="5" t="s">
        <v>10</v>
      </c>
    </row>
    <row r="84" spans="1:2" x14ac:dyDescent="0.25">
      <c r="A84" s="9">
        <v>44227</v>
      </c>
      <c r="B84" s="5" t="s">
        <v>10</v>
      </c>
    </row>
    <row r="85" spans="1:2" x14ac:dyDescent="0.25">
      <c r="A85" s="9">
        <v>44255</v>
      </c>
      <c r="B85" s="5" t="s">
        <v>10</v>
      </c>
    </row>
    <row r="86" spans="1:2" x14ac:dyDescent="0.25">
      <c r="A86" s="9">
        <v>44286</v>
      </c>
      <c r="B86" s="5" t="s">
        <v>10</v>
      </c>
    </row>
    <row r="87" spans="1:2" x14ac:dyDescent="0.25">
      <c r="A87" s="9">
        <v>44316</v>
      </c>
      <c r="B87" s="5" t="s">
        <v>10</v>
      </c>
    </row>
    <row r="88" spans="1:2" x14ac:dyDescent="0.25">
      <c r="A88" s="9">
        <v>44347</v>
      </c>
      <c r="B88" s="5" t="s">
        <v>10</v>
      </c>
    </row>
    <row r="89" spans="1:2" x14ac:dyDescent="0.25">
      <c r="A89" s="9">
        <v>44377</v>
      </c>
      <c r="B89" s="5" t="s">
        <v>10</v>
      </c>
    </row>
    <row r="90" spans="1:2" x14ac:dyDescent="0.25">
      <c r="A90" s="9">
        <v>44408</v>
      </c>
      <c r="B90" s="5" t="s">
        <v>10</v>
      </c>
    </row>
    <row r="91" spans="1:2" x14ac:dyDescent="0.25">
      <c r="A91" s="9">
        <v>44439</v>
      </c>
      <c r="B91" s="5" t="s">
        <v>10</v>
      </c>
    </row>
    <row r="92" spans="1:2" x14ac:dyDescent="0.25">
      <c r="A92" s="9">
        <v>44469</v>
      </c>
      <c r="B92" s="5" t="s">
        <v>10</v>
      </c>
    </row>
    <row r="93" spans="1:2" x14ac:dyDescent="0.25">
      <c r="A93" s="9">
        <v>44500</v>
      </c>
      <c r="B93" s="5" t="s">
        <v>10</v>
      </c>
    </row>
    <row r="94" spans="1:2" x14ac:dyDescent="0.25">
      <c r="A94" s="9">
        <v>44530</v>
      </c>
      <c r="B94" s="5" t="s">
        <v>10</v>
      </c>
    </row>
  </sheetData>
  <sortState xmlns:xlrd2="http://schemas.microsoft.com/office/spreadsheetml/2017/richdata2" columnSort="1" ref="B1:B94">
    <sortCondition ref="B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A6E4-7A2B-492C-BF21-8AD6957980C3}">
  <dimension ref="A1:B94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142</v>
      </c>
      <c r="B1" s="1"/>
    </row>
    <row r="2" spans="1:2" ht="71.25" x14ac:dyDescent="0.25">
      <c r="A2" s="8" t="s">
        <v>143</v>
      </c>
      <c r="B2" s="3" t="s">
        <v>140</v>
      </c>
    </row>
    <row r="3" spans="1:2" x14ac:dyDescent="0.25">
      <c r="A3" s="8"/>
      <c r="B3" s="3" t="s">
        <v>159</v>
      </c>
    </row>
    <row r="4" spans="1:2" x14ac:dyDescent="0.25">
      <c r="A4" s="8" t="s">
        <v>144</v>
      </c>
      <c r="B4" s="4" t="s">
        <v>150</v>
      </c>
    </row>
    <row r="5" spans="1:2" x14ac:dyDescent="0.25">
      <c r="A5" s="8" t="s">
        <v>145</v>
      </c>
      <c r="B5" s="4">
        <v>100</v>
      </c>
    </row>
    <row r="6" spans="1:2" x14ac:dyDescent="0.25">
      <c r="A6" s="8" t="s">
        <v>146</v>
      </c>
      <c r="B6" s="4" t="s">
        <v>163</v>
      </c>
    </row>
    <row r="7" spans="1:2" x14ac:dyDescent="0.25">
      <c r="A7" s="8" t="s">
        <v>147</v>
      </c>
      <c r="B7" s="4" t="s">
        <v>163</v>
      </c>
    </row>
    <row r="8" spans="1:2" x14ac:dyDescent="0.25">
      <c r="A8" s="8" t="s">
        <v>148</v>
      </c>
      <c r="B8" s="4" t="s">
        <v>163</v>
      </c>
    </row>
    <row r="9" spans="1:2" x14ac:dyDescent="0.25">
      <c r="A9" s="8" t="s">
        <v>149</v>
      </c>
      <c r="B9" s="4" t="s">
        <v>163</v>
      </c>
    </row>
    <row r="10" spans="1:2" ht="42.75" x14ac:dyDescent="0.25">
      <c r="A10" s="11" t="s">
        <v>180</v>
      </c>
      <c r="B10" s="5"/>
    </row>
    <row r="11" spans="1:2" x14ac:dyDescent="0.25">
      <c r="A11" s="9">
        <v>42004</v>
      </c>
      <c r="B11" s="5" t="s">
        <v>10</v>
      </c>
    </row>
    <row r="12" spans="1:2" x14ac:dyDescent="0.25">
      <c r="A12" s="9">
        <v>42035</v>
      </c>
      <c r="B12" s="5" t="s">
        <v>10</v>
      </c>
    </row>
    <row r="13" spans="1:2" x14ac:dyDescent="0.25">
      <c r="A13" s="9">
        <v>42063</v>
      </c>
      <c r="B13" s="5" t="s">
        <v>10</v>
      </c>
    </row>
    <row r="14" spans="1:2" x14ac:dyDescent="0.25">
      <c r="A14" s="9">
        <v>42094</v>
      </c>
      <c r="B14" s="5" t="s">
        <v>10</v>
      </c>
    </row>
    <row r="15" spans="1:2" x14ac:dyDescent="0.25">
      <c r="A15" s="9">
        <v>42124</v>
      </c>
      <c r="B15" s="5" t="s">
        <v>10</v>
      </c>
    </row>
    <row r="16" spans="1:2" x14ac:dyDescent="0.25">
      <c r="A16" s="9">
        <v>42155</v>
      </c>
      <c r="B16" s="5" t="s">
        <v>10</v>
      </c>
    </row>
    <row r="17" spans="1:2" x14ac:dyDescent="0.25">
      <c r="A17" s="9">
        <v>42185</v>
      </c>
      <c r="B17" s="5" t="s">
        <v>10</v>
      </c>
    </row>
    <row r="18" spans="1:2" x14ac:dyDescent="0.25">
      <c r="A18" s="9">
        <v>42216</v>
      </c>
      <c r="B18" s="5" t="s">
        <v>10</v>
      </c>
    </row>
    <row r="19" spans="1:2" x14ac:dyDescent="0.25">
      <c r="A19" s="9">
        <v>42247</v>
      </c>
      <c r="B19" s="5" t="s">
        <v>10</v>
      </c>
    </row>
    <row r="20" spans="1:2" x14ac:dyDescent="0.25">
      <c r="A20" s="9">
        <v>42277</v>
      </c>
      <c r="B20" s="5" t="s">
        <v>10</v>
      </c>
    </row>
    <row r="21" spans="1:2" x14ac:dyDescent="0.25">
      <c r="A21" s="9">
        <v>42308</v>
      </c>
      <c r="B21" s="5" t="s">
        <v>10</v>
      </c>
    </row>
    <row r="22" spans="1:2" x14ac:dyDescent="0.25">
      <c r="A22" s="9">
        <v>42338</v>
      </c>
      <c r="B22" s="5" t="s">
        <v>10</v>
      </c>
    </row>
    <row r="23" spans="1:2" x14ac:dyDescent="0.25">
      <c r="A23" s="9">
        <v>42369</v>
      </c>
      <c r="B23" s="5" t="s">
        <v>10</v>
      </c>
    </row>
    <row r="24" spans="1:2" x14ac:dyDescent="0.25">
      <c r="A24" s="9">
        <v>42400</v>
      </c>
      <c r="B24" s="5" t="s">
        <v>10</v>
      </c>
    </row>
    <row r="25" spans="1:2" x14ac:dyDescent="0.25">
      <c r="A25" s="9">
        <v>42429</v>
      </c>
      <c r="B25" s="5" t="s">
        <v>10</v>
      </c>
    </row>
    <row r="26" spans="1:2" x14ac:dyDescent="0.25">
      <c r="A26" s="9">
        <v>42460</v>
      </c>
      <c r="B26" s="5" t="s">
        <v>10</v>
      </c>
    </row>
    <row r="27" spans="1:2" x14ac:dyDescent="0.25">
      <c r="A27" s="9">
        <v>42490</v>
      </c>
      <c r="B27" s="5" t="s">
        <v>10</v>
      </c>
    </row>
    <row r="28" spans="1:2" x14ac:dyDescent="0.25">
      <c r="A28" s="9">
        <v>42521</v>
      </c>
      <c r="B28" s="5" t="s">
        <v>10</v>
      </c>
    </row>
    <row r="29" spans="1:2" x14ac:dyDescent="0.25">
      <c r="A29" s="9">
        <v>42551</v>
      </c>
      <c r="B29" s="5" t="s">
        <v>10</v>
      </c>
    </row>
    <row r="30" spans="1:2" x14ac:dyDescent="0.25">
      <c r="A30" s="9">
        <v>42582</v>
      </c>
      <c r="B30" s="5" t="s">
        <v>10</v>
      </c>
    </row>
    <row r="31" spans="1:2" x14ac:dyDescent="0.25">
      <c r="A31" s="9">
        <v>42613</v>
      </c>
      <c r="B31" s="5" t="s">
        <v>10</v>
      </c>
    </row>
    <row r="32" spans="1:2" x14ac:dyDescent="0.25">
      <c r="A32" s="9">
        <v>42643</v>
      </c>
      <c r="B32" s="5" t="s">
        <v>10</v>
      </c>
    </row>
    <row r="33" spans="1:2" x14ac:dyDescent="0.25">
      <c r="A33" s="9">
        <v>42674</v>
      </c>
      <c r="B33" s="5" t="s">
        <v>10</v>
      </c>
    </row>
    <row r="34" spans="1:2" x14ac:dyDescent="0.25">
      <c r="A34" s="9">
        <v>42704</v>
      </c>
      <c r="B34" s="5" t="s">
        <v>10</v>
      </c>
    </row>
    <row r="35" spans="1:2" x14ac:dyDescent="0.25">
      <c r="A35" s="9">
        <v>42735</v>
      </c>
      <c r="B35" s="5" t="s">
        <v>10</v>
      </c>
    </row>
    <row r="36" spans="1:2" x14ac:dyDescent="0.25">
      <c r="A36" s="9">
        <v>42766</v>
      </c>
      <c r="B36" s="5" t="s">
        <v>10</v>
      </c>
    </row>
    <row r="37" spans="1:2" x14ac:dyDescent="0.25">
      <c r="A37" s="9">
        <v>42794</v>
      </c>
      <c r="B37" s="5" t="s">
        <v>10</v>
      </c>
    </row>
    <row r="38" spans="1:2" x14ac:dyDescent="0.25">
      <c r="A38" s="9">
        <v>42825</v>
      </c>
      <c r="B38" s="5" t="s">
        <v>10</v>
      </c>
    </row>
    <row r="39" spans="1:2" x14ac:dyDescent="0.25">
      <c r="A39" s="9">
        <v>42855</v>
      </c>
      <c r="B39" s="5" t="s">
        <v>10</v>
      </c>
    </row>
    <row r="40" spans="1:2" x14ac:dyDescent="0.25">
      <c r="A40" s="9">
        <v>42886</v>
      </c>
      <c r="B40" s="5" t="s">
        <v>10</v>
      </c>
    </row>
    <row r="41" spans="1:2" x14ac:dyDescent="0.25">
      <c r="A41" s="9">
        <v>42916</v>
      </c>
      <c r="B41" s="5" t="s">
        <v>10</v>
      </c>
    </row>
    <row r="42" spans="1:2" x14ac:dyDescent="0.25">
      <c r="A42" s="9">
        <v>42947</v>
      </c>
      <c r="B42" s="5" t="s">
        <v>10</v>
      </c>
    </row>
    <row r="43" spans="1:2" x14ac:dyDescent="0.25">
      <c r="A43" s="9">
        <v>42978</v>
      </c>
      <c r="B43" s="5" t="s">
        <v>10</v>
      </c>
    </row>
    <row r="44" spans="1:2" x14ac:dyDescent="0.25">
      <c r="A44" s="9">
        <v>43008</v>
      </c>
      <c r="B44" s="5" t="s">
        <v>10</v>
      </c>
    </row>
    <row r="45" spans="1:2" x14ac:dyDescent="0.25">
      <c r="A45" s="9">
        <v>43039</v>
      </c>
      <c r="B45" s="5" t="s">
        <v>10</v>
      </c>
    </row>
    <row r="46" spans="1:2" x14ac:dyDescent="0.25">
      <c r="A46" s="9">
        <v>43069</v>
      </c>
      <c r="B46" s="5" t="s">
        <v>10</v>
      </c>
    </row>
    <row r="47" spans="1:2" x14ac:dyDescent="0.25">
      <c r="A47" s="9">
        <v>43100</v>
      </c>
      <c r="B47" s="5" t="s">
        <v>10</v>
      </c>
    </row>
    <row r="48" spans="1:2" x14ac:dyDescent="0.25">
      <c r="A48" s="9">
        <v>43131</v>
      </c>
      <c r="B48" s="5" t="s">
        <v>10</v>
      </c>
    </row>
    <row r="49" spans="1:2" x14ac:dyDescent="0.25">
      <c r="A49" s="9">
        <v>43159</v>
      </c>
      <c r="B49" s="5" t="s">
        <v>10</v>
      </c>
    </row>
    <row r="50" spans="1:2" x14ac:dyDescent="0.25">
      <c r="A50" s="9">
        <v>43190</v>
      </c>
      <c r="B50" s="5" t="s">
        <v>10</v>
      </c>
    </row>
    <row r="51" spans="1:2" x14ac:dyDescent="0.25">
      <c r="A51" s="9">
        <v>43220</v>
      </c>
      <c r="B51" s="5" t="s">
        <v>10</v>
      </c>
    </row>
    <row r="52" spans="1:2" x14ac:dyDescent="0.25">
      <c r="A52" s="9">
        <v>43251</v>
      </c>
      <c r="B52" s="5" t="s">
        <v>10</v>
      </c>
    </row>
    <row r="53" spans="1:2" x14ac:dyDescent="0.25">
      <c r="A53" s="9">
        <v>43281</v>
      </c>
      <c r="B53" s="5" t="s">
        <v>10</v>
      </c>
    </row>
    <row r="54" spans="1:2" x14ac:dyDescent="0.25">
      <c r="A54" s="9">
        <v>43312</v>
      </c>
      <c r="B54" s="5" t="s">
        <v>10</v>
      </c>
    </row>
    <row r="55" spans="1:2" x14ac:dyDescent="0.25">
      <c r="A55" s="9">
        <v>43343</v>
      </c>
      <c r="B55" s="5" t="s">
        <v>10</v>
      </c>
    </row>
    <row r="56" spans="1:2" x14ac:dyDescent="0.25">
      <c r="A56" s="9">
        <v>43373</v>
      </c>
      <c r="B56" s="5" t="s">
        <v>10</v>
      </c>
    </row>
    <row r="57" spans="1:2" x14ac:dyDescent="0.25">
      <c r="A57" s="9">
        <v>43404</v>
      </c>
      <c r="B57" s="5" t="s">
        <v>10</v>
      </c>
    </row>
    <row r="58" spans="1:2" x14ac:dyDescent="0.25">
      <c r="A58" s="9">
        <v>43434</v>
      </c>
      <c r="B58" s="5" t="s">
        <v>10</v>
      </c>
    </row>
    <row r="59" spans="1:2" x14ac:dyDescent="0.25">
      <c r="A59" s="9">
        <v>43465</v>
      </c>
      <c r="B59" s="5" t="s">
        <v>10</v>
      </c>
    </row>
    <row r="60" spans="1:2" x14ac:dyDescent="0.25">
      <c r="A60" s="9">
        <v>43496</v>
      </c>
      <c r="B60" s="5" t="s">
        <v>10</v>
      </c>
    </row>
    <row r="61" spans="1:2" x14ac:dyDescent="0.25">
      <c r="A61" s="9">
        <v>43524</v>
      </c>
      <c r="B61" s="5" t="s">
        <v>10</v>
      </c>
    </row>
    <row r="62" spans="1:2" x14ac:dyDescent="0.25">
      <c r="A62" s="9">
        <v>43555</v>
      </c>
      <c r="B62" s="5" t="s">
        <v>10</v>
      </c>
    </row>
    <row r="63" spans="1:2" x14ac:dyDescent="0.25">
      <c r="A63" s="9">
        <v>43585</v>
      </c>
      <c r="B63" s="5" t="s">
        <v>10</v>
      </c>
    </row>
    <row r="64" spans="1:2" x14ac:dyDescent="0.25">
      <c r="A64" s="9">
        <v>43616</v>
      </c>
      <c r="B64" s="5" t="s">
        <v>10</v>
      </c>
    </row>
    <row r="65" spans="1:2" x14ac:dyDescent="0.25">
      <c r="A65" s="9">
        <v>43646</v>
      </c>
      <c r="B65" s="5" t="s">
        <v>10</v>
      </c>
    </row>
    <row r="66" spans="1:2" x14ac:dyDescent="0.25">
      <c r="A66" s="9">
        <v>43677</v>
      </c>
      <c r="B66" s="5" t="s">
        <v>10</v>
      </c>
    </row>
    <row r="67" spans="1:2" x14ac:dyDescent="0.25">
      <c r="A67" s="9">
        <v>43708</v>
      </c>
      <c r="B67" s="5" t="s">
        <v>10</v>
      </c>
    </row>
    <row r="68" spans="1:2" x14ac:dyDescent="0.25">
      <c r="A68" s="9">
        <v>43738</v>
      </c>
      <c r="B68" s="5" t="s">
        <v>10</v>
      </c>
    </row>
    <row r="69" spans="1:2" x14ac:dyDescent="0.25">
      <c r="A69" s="9">
        <v>43769</v>
      </c>
      <c r="B69" s="5" t="s">
        <v>10</v>
      </c>
    </row>
    <row r="70" spans="1:2" x14ac:dyDescent="0.25">
      <c r="A70" s="9">
        <v>43799</v>
      </c>
      <c r="B70" s="5" t="s">
        <v>10</v>
      </c>
    </row>
    <row r="71" spans="1:2" x14ac:dyDescent="0.25">
      <c r="A71" s="9">
        <v>43830</v>
      </c>
      <c r="B71" s="5" t="s">
        <v>10</v>
      </c>
    </row>
    <row r="72" spans="1:2" x14ac:dyDescent="0.25">
      <c r="A72" s="9">
        <v>43861</v>
      </c>
      <c r="B72" s="5" t="s">
        <v>10</v>
      </c>
    </row>
    <row r="73" spans="1:2" x14ac:dyDescent="0.25">
      <c r="A73" s="9">
        <v>43890</v>
      </c>
      <c r="B73" s="5" t="s">
        <v>10</v>
      </c>
    </row>
    <row r="74" spans="1:2" x14ac:dyDescent="0.25">
      <c r="A74" s="9">
        <v>43921</v>
      </c>
      <c r="B74" s="5" t="s">
        <v>10</v>
      </c>
    </row>
    <row r="75" spans="1:2" x14ac:dyDescent="0.25">
      <c r="A75" s="9">
        <v>43951</v>
      </c>
      <c r="B75" s="5" t="s">
        <v>10</v>
      </c>
    </row>
    <row r="76" spans="1:2" x14ac:dyDescent="0.25">
      <c r="A76" s="9">
        <v>43982</v>
      </c>
      <c r="B76" s="5" t="s">
        <v>10</v>
      </c>
    </row>
    <row r="77" spans="1:2" x14ac:dyDescent="0.25">
      <c r="A77" s="9">
        <v>44012</v>
      </c>
      <c r="B77" s="5" t="s">
        <v>10</v>
      </c>
    </row>
    <row r="78" spans="1:2" x14ac:dyDescent="0.25">
      <c r="A78" s="9">
        <v>44043</v>
      </c>
      <c r="B78" s="5" t="s">
        <v>10</v>
      </c>
    </row>
    <row r="79" spans="1:2" x14ac:dyDescent="0.25">
      <c r="A79" s="9">
        <v>44074</v>
      </c>
      <c r="B79" s="5" t="s">
        <v>10</v>
      </c>
    </row>
    <row r="80" spans="1:2" x14ac:dyDescent="0.25">
      <c r="A80" s="9">
        <v>44104</v>
      </c>
      <c r="B80" s="5" t="s">
        <v>10</v>
      </c>
    </row>
    <row r="81" spans="1:2" x14ac:dyDescent="0.25">
      <c r="A81" s="9">
        <v>44135</v>
      </c>
      <c r="B81" s="5" t="s">
        <v>10</v>
      </c>
    </row>
    <row r="82" spans="1:2" x14ac:dyDescent="0.25">
      <c r="A82" s="9">
        <v>44165</v>
      </c>
      <c r="B82" s="5" t="s">
        <v>10</v>
      </c>
    </row>
    <row r="83" spans="1:2" x14ac:dyDescent="0.25">
      <c r="A83" s="9">
        <v>44196</v>
      </c>
      <c r="B83" s="5" t="s">
        <v>10</v>
      </c>
    </row>
    <row r="84" spans="1:2" x14ac:dyDescent="0.25">
      <c r="A84" s="9">
        <v>44227</v>
      </c>
      <c r="B84" s="5" t="s">
        <v>10</v>
      </c>
    </row>
    <row r="85" spans="1:2" x14ac:dyDescent="0.25">
      <c r="A85" s="9">
        <v>44255</v>
      </c>
      <c r="B85" s="5" t="s">
        <v>10</v>
      </c>
    </row>
    <row r="86" spans="1:2" x14ac:dyDescent="0.25">
      <c r="A86" s="9">
        <v>44286</v>
      </c>
      <c r="B86" s="5" t="s">
        <v>10</v>
      </c>
    </row>
    <row r="87" spans="1:2" x14ac:dyDescent="0.25">
      <c r="A87" s="9">
        <v>44316</v>
      </c>
      <c r="B87" s="5" t="s">
        <v>10</v>
      </c>
    </row>
    <row r="88" spans="1:2" x14ac:dyDescent="0.25">
      <c r="A88" s="9">
        <v>44347</v>
      </c>
      <c r="B88" s="5" t="s">
        <v>10</v>
      </c>
    </row>
    <row r="89" spans="1:2" x14ac:dyDescent="0.25">
      <c r="A89" s="9">
        <v>44377</v>
      </c>
      <c r="B89" s="5" t="s">
        <v>10</v>
      </c>
    </row>
    <row r="90" spans="1:2" x14ac:dyDescent="0.25">
      <c r="A90" s="9">
        <v>44408</v>
      </c>
      <c r="B90" s="5" t="s">
        <v>10</v>
      </c>
    </row>
    <row r="91" spans="1:2" x14ac:dyDescent="0.25">
      <c r="A91" s="9">
        <v>44439</v>
      </c>
      <c r="B91" s="5" t="s">
        <v>10</v>
      </c>
    </row>
    <row r="92" spans="1:2" x14ac:dyDescent="0.25">
      <c r="A92" s="9">
        <v>44469</v>
      </c>
      <c r="B92" s="5" t="s">
        <v>10</v>
      </c>
    </row>
    <row r="93" spans="1:2" x14ac:dyDescent="0.25">
      <c r="A93" s="9">
        <v>44500</v>
      </c>
      <c r="B93" s="5" t="s">
        <v>10</v>
      </c>
    </row>
    <row r="94" spans="1:2" x14ac:dyDescent="0.25">
      <c r="A94" s="9">
        <v>44530</v>
      </c>
      <c r="B94" s="5" t="s">
        <v>10</v>
      </c>
    </row>
  </sheetData>
  <sortState xmlns:xlrd2="http://schemas.microsoft.com/office/spreadsheetml/2017/richdata2" columnSort="1" ref="B1:B94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307E-04A7-49A0-9D8E-E62ADDB0A76B}">
  <dimension ref="A1:B17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54</v>
      </c>
      <c r="B1" s="1"/>
    </row>
    <row r="2" spans="1:2" x14ac:dyDescent="0.25">
      <c r="A2" s="8" t="s">
        <v>143</v>
      </c>
      <c r="B2" s="3" t="s">
        <v>162</v>
      </c>
    </row>
    <row r="3" spans="1:2" x14ac:dyDescent="0.25">
      <c r="A3" s="8"/>
      <c r="B3" s="3" t="s">
        <v>159</v>
      </c>
    </row>
    <row r="4" spans="1:2" x14ac:dyDescent="0.25">
      <c r="A4" s="8" t="s">
        <v>144</v>
      </c>
      <c r="B4" s="4" t="s">
        <v>150</v>
      </c>
    </row>
    <row r="5" spans="1:2" x14ac:dyDescent="0.25">
      <c r="A5" s="8" t="s">
        <v>145</v>
      </c>
      <c r="B5" s="4" t="s">
        <v>151</v>
      </c>
    </row>
    <row r="6" spans="1:2" x14ac:dyDescent="0.25">
      <c r="A6" s="8" t="s">
        <v>146</v>
      </c>
      <c r="B6" s="4" t="s">
        <v>163</v>
      </c>
    </row>
    <row r="7" spans="1:2" x14ac:dyDescent="0.25">
      <c r="A7" s="8" t="s">
        <v>147</v>
      </c>
      <c r="B7" s="4" t="s">
        <v>163</v>
      </c>
    </row>
    <row r="8" spans="1:2" x14ac:dyDescent="0.25">
      <c r="A8" s="8" t="s">
        <v>148</v>
      </c>
      <c r="B8" s="4" t="s">
        <v>163</v>
      </c>
    </row>
    <row r="9" spans="1:2" x14ac:dyDescent="0.25">
      <c r="A9" s="8" t="s">
        <v>149</v>
      </c>
      <c r="B9" s="4" t="s">
        <v>161</v>
      </c>
    </row>
    <row r="10" spans="1:2" ht="42.75" x14ac:dyDescent="0.25">
      <c r="A10" s="11" t="s">
        <v>180</v>
      </c>
      <c r="B10" s="5"/>
    </row>
    <row r="11" spans="1:2" x14ac:dyDescent="0.25">
      <c r="A11" s="9">
        <v>42004</v>
      </c>
      <c r="B11" s="5"/>
    </row>
    <row r="12" spans="1:2" x14ac:dyDescent="0.25">
      <c r="A12" s="9">
        <v>42369</v>
      </c>
      <c r="B12" s="5" t="s">
        <v>55</v>
      </c>
    </row>
    <row r="13" spans="1:2" x14ac:dyDescent="0.25">
      <c r="A13" s="9">
        <v>42735</v>
      </c>
      <c r="B13" s="5" t="s">
        <v>56</v>
      </c>
    </row>
    <row r="14" spans="1:2" x14ac:dyDescent="0.25">
      <c r="A14" s="9">
        <v>43100</v>
      </c>
      <c r="B14" s="5" t="s">
        <v>57</v>
      </c>
    </row>
    <row r="15" spans="1:2" x14ac:dyDescent="0.25">
      <c r="A15" s="9">
        <v>43465</v>
      </c>
      <c r="B15" s="5" t="s">
        <v>55</v>
      </c>
    </row>
    <row r="16" spans="1:2" x14ac:dyDescent="0.25">
      <c r="A16" s="9">
        <v>43830</v>
      </c>
      <c r="B16" s="5" t="s">
        <v>42</v>
      </c>
    </row>
    <row r="17" spans="1:2" x14ac:dyDescent="0.25">
      <c r="A17" s="9">
        <v>44196</v>
      </c>
      <c r="B17" s="5" t="s">
        <v>42</v>
      </c>
    </row>
  </sheetData>
  <sortState xmlns:xlrd2="http://schemas.microsoft.com/office/spreadsheetml/2017/richdata2" columnSort="1" ref="B1:B17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0B4E-6E9B-4271-8831-403A757898F7}">
  <dimension ref="A1:B38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58</v>
      </c>
      <c r="B1" s="1"/>
    </row>
    <row r="2" spans="1:2" x14ac:dyDescent="0.25">
      <c r="A2" s="8" t="s">
        <v>143</v>
      </c>
      <c r="B2" s="3" t="s">
        <v>59</v>
      </c>
    </row>
    <row r="3" spans="1:2" x14ac:dyDescent="0.25">
      <c r="A3" s="8"/>
      <c r="B3" s="3" t="s">
        <v>159</v>
      </c>
    </row>
    <row r="4" spans="1:2" x14ac:dyDescent="0.25">
      <c r="A4" s="8" t="s">
        <v>144</v>
      </c>
      <c r="B4" s="4" t="s">
        <v>150</v>
      </c>
    </row>
    <row r="5" spans="1:2" x14ac:dyDescent="0.25">
      <c r="A5" s="8" t="s">
        <v>145</v>
      </c>
      <c r="B5" s="4" t="s">
        <v>151</v>
      </c>
    </row>
    <row r="6" spans="1:2" x14ac:dyDescent="0.25">
      <c r="A6" s="8" t="s">
        <v>146</v>
      </c>
      <c r="B6" s="4">
        <f>IF(COUNTIF($B$11:$B$38,"*&lt;*")&lt;&gt;0,0,MIN($B$11:$B$38))</f>
        <v>0</v>
      </c>
    </row>
    <row r="7" spans="1:2" x14ac:dyDescent="0.25">
      <c r="A7" s="8" t="s">
        <v>147</v>
      </c>
      <c r="B7" s="4">
        <f>IF(SUM($B$11:$B$38)=0,0,MAX($B$11:$B$38))</f>
        <v>200</v>
      </c>
    </row>
    <row r="8" spans="1:2" x14ac:dyDescent="0.25">
      <c r="A8" s="8" t="s">
        <v>148</v>
      </c>
      <c r="B8" s="4" t="str">
        <f>IFERROR(IF(ISODD(COUNTA($B$11:$B$38)),LARGE($B$11:$B$38,INT(COUNTA($B$11:$B$38)/2)+1),(LARGE($B$11:$B$38,INT(COUNTA($B$11:$B$38)/2)+1)+LARGE($B$11:$B$38,INT(COUNTA($B$11:$B$38)/2)))/2),IF(COUNT($B$11:$B$38)=COUNTA($B$11:$B$38)/2,SMALL($B$11:$B$38,1)/2, "Non-Detect"))</f>
        <v>Non-Detect</v>
      </c>
    </row>
    <row r="9" spans="1:2" x14ac:dyDescent="0.25">
      <c r="A9" s="8" t="s">
        <v>149</v>
      </c>
      <c r="B9" s="4" t="s">
        <v>161</v>
      </c>
    </row>
    <row r="10" spans="1:2" ht="42.75" x14ac:dyDescent="0.25">
      <c r="A10" s="11" t="s">
        <v>180</v>
      </c>
      <c r="B10" s="5"/>
    </row>
    <row r="11" spans="1:2" x14ac:dyDescent="0.25">
      <c r="A11" s="9">
        <v>42004</v>
      </c>
      <c r="B11" s="5"/>
    </row>
    <row r="12" spans="1:2" x14ac:dyDescent="0.25">
      <c r="A12" s="9">
        <v>42094</v>
      </c>
      <c r="B12" s="5">
        <v>200</v>
      </c>
    </row>
    <row r="13" spans="1:2" x14ac:dyDescent="0.25">
      <c r="A13" s="9">
        <v>42185</v>
      </c>
      <c r="B13" s="5">
        <v>200</v>
      </c>
    </row>
    <row r="14" spans="1:2" x14ac:dyDescent="0.25">
      <c r="A14" s="9">
        <v>42277</v>
      </c>
      <c r="B14" s="5">
        <v>200</v>
      </c>
    </row>
    <row r="15" spans="1:2" x14ac:dyDescent="0.25">
      <c r="A15" s="9">
        <v>42369</v>
      </c>
      <c r="B15" s="5" t="s">
        <v>60</v>
      </c>
    </row>
    <row r="16" spans="1:2" x14ac:dyDescent="0.25">
      <c r="A16" s="9">
        <v>42460</v>
      </c>
      <c r="B16" s="5" t="s">
        <v>60</v>
      </c>
    </row>
    <row r="17" spans="1:2" x14ac:dyDescent="0.25">
      <c r="A17" s="9">
        <v>42551</v>
      </c>
      <c r="B17" s="5" t="s">
        <v>60</v>
      </c>
    </row>
    <row r="18" spans="1:2" x14ac:dyDescent="0.25">
      <c r="A18" s="9">
        <v>42643</v>
      </c>
      <c r="B18" s="5" t="s">
        <v>61</v>
      </c>
    </row>
    <row r="19" spans="1:2" x14ac:dyDescent="0.25">
      <c r="A19" s="9">
        <v>42735</v>
      </c>
      <c r="B19" s="5" t="s">
        <v>61</v>
      </c>
    </row>
    <row r="20" spans="1:2" x14ac:dyDescent="0.25">
      <c r="A20" s="9">
        <v>42825</v>
      </c>
      <c r="B20" s="5" t="s">
        <v>61</v>
      </c>
    </row>
    <row r="21" spans="1:2" x14ac:dyDescent="0.25">
      <c r="A21" s="9">
        <v>42916</v>
      </c>
      <c r="B21" s="5" t="s">
        <v>61</v>
      </c>
    </row>
    <row r="22" spans="1:2" x14ac:dyDescent="0.25">
      <c r="A22" s="9">
        <v>43008</v>
      </c>
      <c r="B22" s="5" t="s">
        <v>61</v>
      </c>
    </row>
    <row r="23" spans="1:2" x14ac:dyDescent="0.25">
      <c r="A23" s="9">
        <v>43100</v>
      </c>
      <c r="B23" s="5" t="s">
        <v>62</v>
      </c>
    </row>
    <row r="24" spans="1:2" x14ac:dyDescent="0.25">
      <c r="A24" s="9">
        <v>43190</v>
      </c>
      <c r="B24" s="5" t="s">
        <v>61</v>
      </c>
    </row>
    <row r="25" spans="1:2" x14ac:dyDescent="0.25">
      <c r="A25" s="9">
        <v>43281</v>
      </c>
      <c r="B25" s="5" t="s">
        <v>61</v>
      </c>
    </row>
    <row r="26" spans="1:2" x14ac:dyDescent="0.25">
      <c r="A26" s="9">
        <v>43373</v>
      </c>
      <c r="B26" s="5" t="s">
        <v>63</v>
      </c>
    </row>
    <row r="27" spans="1:2" x14ac:dyDescent="0.25">
      <c r="A27" s="9">
        <v>43465</v>
      </c>
      <c r="B27" s="5" t="s">
        <v>63</v>
      </c>
    </row>
    <row r="28" spans="1:2" x14ac:dyDescent="0.25">
      <c r="A28" s="9">
        <v>43555</v>
      </c>
      <c r="B28" s="5" t="s">
        <v>63</v>
      </c>
    </row>
    <row r="29" spans="1:2" x14ac:dyDescent="0.25">
      <c r="A29" s="9">
        <v>43646</v>
      </c>
      <c r="B29" s="5" t="s">
        <v>64</v>
      </c>
    </row>
    <row r="30" spans="1:2" x14ac:dyDescent="0.25">
      <c r="A30" s="9">
        <v>43738</v>
      </c>
      <c r="B30" s="5" t="s">
        <v>65</v>
      </c>
    </row>
    <row r="31" spans="1:2" x14ac:dyDescent="0.25">
      <c r="A31" s="9">
        <v>43830</v>
      </c>
      <c r="B31" s="5" t="s">
        <v>65</v>
      </c>
    </row>
    <row r="32" spans="1:2" x14ac:dyDescent="0.25">
      <c r="A32" s="9">
        <v>43921</v>
      </c>
      <c r="B32" s="5" t="s">
        <v>65</v>
      </c>
    </row>
    <row r="33" spans="1:2" x14ac:dyDescent="0.25">
      <c r="A33" s="9">
        <v>44012</v>
      </c>
      <c r="B33" s="5" t="s">
        <v>65</v>
      </c>
    </row>
    <row r="34" spans="1:2" x14ac:dyDescent="0.25">
      <c r="A34" s="9">
        <v>44104</v>
      </c>
      <c r="B34" s="5" t="s">
        <v>65</v>
      </c>
    </row>
    <row r="35" spans="1:2" x14ac:dyDescent="0.25">
      <c r="A35" s="9">
        <v>44196</v>
      </c>
      <c r="B35" s="5" t="s">
        <v>65</v>
      </c>
    </row>
    <row r="36" spans="1:2" x14ac:dyDescent="0.25">
      <c r="A36" s="9">
        <v>44286</v>
      </c>
      <c r="B36" s="5" t="s">
        <v>65</v>
      </c>
    </row>
    <row r="37" spans="1:2" x14ac:dyDescent="0.25">
      <c r="A37" s="9">
        <v>44377</v>
      </c>
      <c r="B37" s="5" t="s">
        <v>65</v>
      </c>
    </row>
    <row r="38" spans="1:2" x14ac:dyDescent="0.25">
      <c r="A38" s="9">
        <v>44469</v>
      </c>
      <c r="B38" s="5" t="s">
        <v>65</v>
      </c>
    </row>
  </sheetData>
  <sortState xmlns:xlrd2="http://schemas.microsoft.com/office/spreadsheetml/2017/richdata2" columnSort="1" ref="B1:B38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1E7AB-9674-4FB4-828C-3A074EEF77B0}">
  <dimension ref="A1:AB25"/>
  <sheetViews>
    <sheetView workbookViewId="0"/>
  </sheetViews>
  <sheetFormatPr defaultColWidth="8.7109375" defaultRowHeight="15" x14ac:dyDescent="0.25"/>
  <cols>
    <col min="1" max="1" width="15.5703125" style="10" customWidth="1"/>
    <col min="2" max="28" width="10.5703125" style="2" customWidth="1"/>
    <col min="29" max="16384" width="8.7109375" style="2"/>
  </cols>
  <sheetData>
    <row r="1" spans="1:28" x14ac:dyDescent="0.25">
      <c r="A1" s="7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2.75" x14ac:dyDescent="0.25">
      <c r="A2" s="8" t="s">
        <v>143</v>
      </c>
      <c r="B2" s="3" t="s">
        <v>165</v>
      </c>
      <c r="C2" s="3" t="s">
        <v>166</v>
      </c>
      <c r="D2" s="3" t="s">
        <v>167</v>
      </c>
      <c r="E2" s="3" t="s">
        <v>67</v>
      </c>
      <c r="F2" s="3" t="s">
        <v>68</v>
      </c>
      <c r="G2" s="3" t="s">
        <v>69</v>
      </c>
      <c r="H2" s="3" t="s">
        <v>1</v>
      </c>
      <c r="I2" s="3" t="s">
        <v>70</v>
      </c>
      <c r="J2" s="3" t="s">
        <v>2</v>
      </c>
      <c r="K2" s="3" t="s">
        <v>71</v>
      </c>
      <c r="L2" s="3" t="s">
        <v>72</v>
      </c>
      <c r="M2" s="3" t="s">
        <v>73</v>
      </c>
      <c r="N2" s="3" t="s">
        <v>74</v>
      </c>
      <c r="O2" s="3" t="s">
        <v>75</v>
      </c>
      <c r="P2" s="3" t="s">
        <v>76</v>
      </c>
      <c r="Q2" s="3" t="s">
        <v>77</v>
      </c>
      <c r="R2" s="3" t="s">
        <v>78</v>
      </c>
      <c r="S2" s="3" t="s">
        <v>79</v>
      </c>
      <c r="T2" s="3" t="s">
        <v>80</v>
      </c>
      <c r="U2" s="3" t="s">
        <v>81</v>
      </c>
      <c r="V2" s="3" t="s">
        <v>4</v>
      </c>
      <c r="W2" s="3" t="s">
        <v>82</v>
      </c>
      <c r="X2" s="3" t="s">
        <v>83</v>
      </c>
      <c r="Y2" s="3" t="s">
        <v>84</v>
      </c>
      <c r="Z2" s="3" t="s">
        <v>85</v>
      </c>
      <c r="AA2" s="3" t="s">
        <v>86</v>
      </c>
      <c r="AB2" s="3" t="s">
        <v>87</v>
      </c>
    </row>
    <row r="3" spans="1:28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159</v>
      </c>
      <c r="O3" s="3" t="s">
        <v>159</v>
      </c>
      <c r="P3" s="3" t="s">
        <v>159</v>
      </c>
      <c r="Q3" s="3" t="s">
        <v>159</v>
      </c>
      <c r="R3" s="3" t="s">
        <v>159</v>
      </c>
      <c r="S3" s="3" t="s">
        <v>159</v>
      </c>
      <c r="T3" s="3" t="s">
        <v>159</v>
      </c>
      <c r="U3" s="3" t="s">
        <v>159</v>
      </c>
      <c r="V3" s="3" t="s">
        <v>159</v>
      </c>
      <c r="W3" s="3" t="s">
        <v>159</v>
      </c>
      <c r="X3" s="3" t="s">
        <v>159</v>
      </c>
      <c r="Y3" s="3" t="s">
        <v>159</v>
      </c>
      <c r="Z3" s="3" t="s">
        <v>159</v>
      </c>
      <c r="AA3" s="3" t="s">
        <v>159</v>
      </c>
      <c r="AB3" s="3" t="s">
        <v>159</v>
      </c>
    </row>
    <row r="4" spans="1:28" x14ac:dyDescent="0.25">
      <c r="A4" s="8" t="s">
        <v>144</v>
      </c>
      <c r="B4" s="4" t="s">
        <v>155</v>
      </c>
      <c r="C4" s="4" t="s">
        <v>150</v>
      </c>
      <c r="D4" s="4" t="s">
        <v>150</v>
      </c>
      <c r="E4" s="4" t="s">
        <v>150</v>
      </c>
      <c r="F4" s="4" t="s">
        <v>150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150</v>
      </c>
      <c r="L4" s="4" t="s">
        <v>150</v>
      </c>
      <c r="M4" s="4" t="s">
        <v>150</v>
      </c>
      <c r="N4" s="4" t="s">
        <v>150</v>
      </c>
      <c r="O4" s="4" t="s">
        <v>164</v>
      </c>
      <c r="P4" s="4" t="s">
        <v>150</v>
      </c>
      <c r="Q4" s="4" t="s">
        <v>150</v>
      </c>
      <c r="R4" s="4" t="s">
        <v>150</v>
      </c>
      <c r="S4" s="4" t="s">
        <v>150</v>
      </c>
      <c r="T4" s="4" t="s">
        <v>150</v>
      </c>
      <c r="U4" s="4" t="s">
        <v>150</v>
      </c>
      <c r="V4" s="4" t="s">
        <v>150</v>
      </c>
      <c r="W4" s="4" t="s">
        <v>150</v>
      </c>
      <c r="X4" s="4" t="s">
        <v>150</v>
      </c>
      <c r="Y4" s="4" t="s">
        <v>150</v>
      </c>
      <c r="Z4" s="4" t="s">
        <v>150</v>
      </c>
      <c r="AA4" s="4" t="s">
        <v>150</v>
      </c>
      <c r="AB4" s="4" t="s">
        <v>150</v>
      </c>
    </row>
    <row r="5" spans="1:28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  <c r="N5" s="4" t="s">
        <v>151</v>
      </c>
      <c r="O5" s="4" t="s">
        <v>151</v>
      </c>
      <c r="P5" s="4" t="s">
        <v>151</v>
      </c>
      <c r="Q5" s="4" t="s">
        <v>151</v>
      </c>
      <c r="R5" s="4" t="s">
        <v>151</v>
      </c>
      <c r="S5" s="4" t="s">
        <v>151</v>
      </c>
      <c r="T5" s="4" t="s">
        <v>151</v>
      </c>
      <c r="U5" s="4" t="s">
        <v>151</v>
      </c>
      <c r="V5" s="4" t="s">
        <v>151</v>
      </c>
      <c r="W5" s="4" t="s">
        <v>151</v>
      </c>
      <c r="X5" s="4" t="s">
        <v>151</v>
      </c>
      <c r="Y5" s="4" t="s">
        <v>151</v>
      </c>
      <c r="Z5" s="4" t="s">
        <v>151</v>
      </c>
      <c r="AA5" s="4" t="s">
        <v>151</v>
      </c>
      <c r="AB5" s="4" t="s">
        <v>151</v>
      </c>
    </row>
    <row r="6" spans="1:28" x14ac:dyDescent="0.25">
      <c r="A6" s="8" t="s">
        <v>146</v>
      </c>
      <c r="B6" s="4">
        <f>IF(COUNTIF($B$11:$B$25,"*&lt;*")&lt;&gt;0,0,MIN($B$11:$B$25))</f>
        <v>0</v>
      </c>
      <c r="C6" s="4">
        <f>IF(COUNTIF($C$11:$C$25,"*&lt;*")&lt;&gt;0,0,MIN($C$11:$C$25))</f>
        <v>0</v>
      </c>
      <c r="D6" s="4">
        <f>IF(COUNTIF($D$11:$D$25,"*&lt;*")&lt;&gt;0,0,MIN($D$11:$D$25))</f>
        <v>0.72199999999999998</v>
      </c>
      <c r="E6" s="4">
        <f>IF(COUNTIF($E$11:$E$25,"*&lt;*")&lt;&gt;0,0,MIN($E$11:$E$25))</f>
        <v>0</v>
      </c>
      <c r="F6" s="4">
        <f>IF(COUNTIF($F$11:$F$25,"*&lt;*")&lt;&gt;0,0,MIN($F$11:$F$25))</f>
        <v>0</v>
      </c>
      <c r="G6" s="4">
        <f>IF(COUNTIF($G$11:$G$25,"*&lt;*")&lt;&gt;0,0,MIN($G$11:$G$25))</f>
        <v>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  <c r="N6" s="4">
        <f>IF(COUNTIF($N$11:$N$25,"*&lt;*")&lt;&gt;0,0,MIN($N$11:$N$25))</f>
        <v>0</v>
      </c>
      <c r="O6" s="4">
        <f>IF(COUNTIF($O$11:$O$25,"*&lt;*")&lt;&gt;0,0,MIN($O$11:$O$25))</f>
        <v>0</v>
      </c>
      <c r="P6" s="4">
        <f>IF(COUNTIF($P$11:$P$25,"*&lt;*")&lt;&gt;0,0,MIN($P$11:$P$25))</f>
        <v>0</v>
      </c>
      <c r="Q6" s="4">
        <f>IF(COUNTIF($Q$11:$Q$25,"*&lt;*")&lt;&gt;0,0,MIN($Q$11:$Q$25))</f>
        <v>0</v>
      </c>
      <c r="R6" s="4">
        <f>IF(COUNTIF($R$11:$R$25,"*&lt;*")&lt;&gt;0,0,MIN($R$11:$R$25))</f>
        <v>0</v>
      </c>
      <c r="S6" s="4">
        <f>IF(COUNTIF($S$11:$S$25,"*&lt;*")&lt;&gt;0,0,MIN($S$11:$S$25))</f>
        <v>0</v>
      </c>
      <c r="T6" s="4">
        <f>IF(COUNTIF($T$11:$T$25,"*&lt;*")&lt;&gt;0,0,MIN($T$11:$T$25))</f>
        <v>0</v>
      </c>
      <c r="U6" s="4">
        <f>IF(COUNTIF($U$11:$U$25,"*&lt;*")&lt;&gt;0,0,MIN($U$11:$U$25))</f>
        <v>0</v>
      </c>
      <c r="V6" s="4">
        <f>IF(COUNTIF($V$11:$V$25,"*&lt;*")&lt;&gt;0,0,MIN($V$11:$V$25))</f>
        <v>0</v>
      </c>
      <c r="W6" s="4">
        <f>IF(COUNTIF($W$11:$W$25,"*&lt;*")&lt;&gt;0,0,MIN($W$11:$W$25))</f>
        <v>0</v>
      </c>
      <c r="X6" s="4">
        <f>IF(COUNTIF($X$11:$X$25,"*&lt;*")&lt;&gt;0,0,MIN($X$11:$X$25))</f>
        <v>0</v>
      </c>
      <c r="Y6" s="4">
        <f>IF(COUNTIF($Y$11:$Y$25,"*&lt;*")&lt;&gt;0,0,MIN($Y$11:$Y$25))</f>
        <v>0</v>
      </c>
      <c r="Z6" s="4">
        <f>IF(COUNTIF($Z$11:$Z$25,"*&lt;*")&lt;&gt;0,0,MIN($Z$11:$Z$25))</f>
        <v>0</v>
      </c>
      <c r="AA6" s="4">
        <f>IF(COUNTIF($AA$11:$AA$25,"*&lt;*")&lt;&gt;0,0,MIN($AA$11:$AA$25))</f>
        <v>0</v>
      </c>
      <c r="AB6" s="4">
        <f>IF(COUNTIF($AB$11:$AB$25,"*&lt;*")&lt;&gt;0,0,MIN($AB$11:$AB$25))</f>
        <v>0</v>
      </c>
    </row>
    <row r="7" spans="1:28" x14ac:dyDescent="0.25">
      <c r="A7" s="8" t="s">
        <v>147</v>
      </c>
      <c r="B7" s="4">
        <f>IF(SUM($B$11:$B$25)=0,0,MAX($B$11:$B$25))</f>
        <v>2.76</v>
      </c>
      <c r="C7" s="4">
        <f>IF(SUM($C$11:$C$25)=0,0,MAX($C$11:$C$25))</f>
        <v>10</v>
      </c>
      <c r="D7" s="4">
        <f>IF(SUM($D$11:$D$25)=0,0,MAX($D$11:$D$25))</f>
        <v>5700</v>
      </c>
      <c r="E7" s="4">
        <f>IF(SUM($E$11:$E$25)=0,0,MAX($E$11:$E$25))</f>
        <v>9</v>
      </c>
      <c r="F7" s="4">
        <f>IF(SUM($F$11:$F$25)=0,0,MAX($F$11:$F$25))</f>
        <v>9</v>
      </c>
      <c r="G7" s="4">
        <f>IF(SUM($G$11:$G$25)=0,0,MAX($G$11:$G$25))</f>
        <v>9</v>
      </c>
      <c r="H7" s="4">
        <f>IF(SUM($H$11:$H$25)=0,0,MAX($H$11:$H$25))</f>
        <v>0.5</v>
      </c>
      <c r="I7" s="4">
        <f>IF(SUM($I$11:$I$25)=0,0,MAX($I$11:$I$25))</f>
        <v>9</v>
      </c>
      <c r="J7" s="4">
        <f>IF(SUM($J$11:$J$25)=0,0,MAX($J$11:$J$25))</f>
        <v>0.1</v>
      </c>
      <c r="K7" s="4">
        <f>IF(SUM($K$11:$K$25)=0,0,MAX($K$11:$K$25))</f>
        <v>9</v>
      </c>
      <c r="L7" s="4">
        <f>IF(SUM($L$11:$L$25)=0,0,MAX($L$11:$L$25))</f>
        <v>9</v>
      </c>
      <c r="M7" s="4">
        <f>IF(SUM($M$11:$M$25)=0,0,MAX($M$11:$M$25))</f>
        <v>9</v>
      </c>
      <c r="N7" s="4">
        <f>IF(SUM($N$11:$N$25)=0,0,MAX($N$11:$N$25))</f>
        <v>9</v>
      </c>
      <c r="O7" s="4">
        <f>IF(SUM($O$11:$O$25)=0,0,MAX($O$11:$O$25))</f>
        <v>300</v>
      </c>
      <c r="P7" s="4">
        <f>IF(SUM($P$11:$P$25)=0,0,MAX($P$11:$P$25))</f>
        <v>0.01</v>
      </c>
      <c r="Q7" s="4">
        <f>IF(SUM($Q$11:$Q$25)=0,0,MAX($Q$11:$Q$25))</f>
        <v>9</v>
      </c>
      <c r="R7" s="4">
        <f>IF(SUM($R$11:$R$25)=0,0,MAX($R$11:$R$25))</f>
        <v>1</v>
      </c>
      <c r="S7" s="4">
        <f>IF(SUM($S$11:$S$25)=0,0,MAX($S$11:$S$25))</f>
        <v>9</v>
      </c>
      <c r="T7" s="4">
        <f>IF(SUM($T$11:$T$25)=0,0,MAX($T$11:$T$25))</f>
        <v>9</v>
      </c>
      <c r="U7" s="4">
        <f>IF(SUM($U$11:$U$25)=0,0,MAX($U$11:$U$25))</f>
        <v>9</v>
      </c>
      <c r="V7" s="4">
        <f>IF(SUM($V$11:$V$25)=0,0,MAX($V$11:$V$25))</f>
        <v>2.1</v>
      </c>
      <c r="W7" s="4">
        <f>IF(SUM($W$11:$W$25)=0,0,MAX($W$11:$W$25))</f>
        <v>9</v>
      </c>
      <c r="X7" s="4">
        <f>IF(SUM($X$11:$X$25)=0,0,MAX($X$11:$X$25))</f>
        <v>15</v>
      </c>
      <c r="Y7" s="4">
        <f>IF(SUM($Y$11:$Y$25)=0,0,MAX($Y$11:$Y$25))</f>
        <v>9</v>
      </c>
      <c r="Z7" s="4">
        <f>IF(SUM($Z$11:$Z$25)=0,0,MAX($Z$11:$Z$25))</f>
        <v>20</v>
      </c>
      <c r="AA7" s="4">
        <f>IF(SUM($AA$11:$AA$25)=0,0,MAX($AA$11:$AA$25))</f>
        <v>1</v>
      </c>
      <c r="AB7" s="4">
        <f>IF(SUM($AB$11:$AB$25)=0,0,MAX($AB$11:$AB$25))</f>
        <v>1</v>
      </c>
    </row>
    <row r="8" spans="1:28" x14ac:dyDescent="0.25">
      <c r="A8" s="8" t="s">
        <v>148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0.35</v>
      </c>
      <c r="C8" s="4" t="str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Non-Detect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616</v>
      </c>
      <c r="E8" s="4" t="str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Non-Detect</v>
      </c>
      <c r="F8" s="4" t="str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Non-Detect</v>
      </c>
      <c r="G8" s="4" t="str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Non-Detect</v>
      </c>
      <c r="H8" s="4" t="str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Non-Detect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 t="str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Non-Detect</v>
      </c>
      <c r="K8" s="4" t="str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Non-Detect</v>
      </c>
      <c r="L8" s="4" t="str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Non-Detect</v>
      </c>
      <c r="M8" s="4" t="str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Non-Detect</v>
      </c>
      <c r="N8" s="4" t="str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Non-Detect</v>
      </c>
      <c r="O8" s="4">
        <f>IFERROR(IF(ISODD(COUNTA($O$11:$O$25)),LARGE($O$11:$O$25,INT(COUNTA($O$11:$O$25)/2)+1),(LARGE($O$11:$O$25,INT(COUNTA($O$11:$O$25)/2)+1)+LARGE($O$11:$O$25,INT(COUNTA($O$11:$O$25)/2)))/2),IF(COUNT($O$11:$O$25)=COUNTA($O$11:$O$25)/2,SMALL($O$11:$O$25,1)/2, "Non-Detect"))</f>
        <v>29</v>
      </c>
      <c r="P8" s="4" t="str">
        <f>IFERROR(IF(ISODD(COUNTA($P$11:$P$25)),LARGE($P$11:$P$25,INT(COUNTA($P$11:$P$25)/2)+1),(LARGE($P$11:$P$25,INT(COUNTA($P$11:$P$25)/2)+1)+LARGE($P$11:$P$25,INT(COUNTA($P$11:$P$25)/2)))/2),IF(COUNT($P$11:$P$25)=COUNTA($P$11:$P$25)/2,SMALL($P$11:$P$25,1)/2, "Non-Detect"))</f>
        <v>Non-Detect</v>
      </c>
      <c r="Q8" s="4" t="str">
        <f>IFERROR(IF(ISODD(COUNTA($Q$11:$Q$25)),LARGE($Q$11:$Q$25,INT(COUNTA($Q$11:$Q$25)/2)+1),(LARGE($Q$11:$Q$25,INT(COUNTA($Q$11:$Q$25)/2)+1)+LARGE($Q$11:$Q$25,INT(COUNTA($Q$11:$Q$25)/2)))/2),IF(COUNT($Q$11:$Q$25)=COUNTA($Q$11:$Q$25)/2,SMALL($Q$11:$Q$25,1)/2, "Non-Detect"))</f>
        <v>Non-Detect</v>
      </c>
      <c r="R8" s="4" t="str">
        <f>IFERROR(IF(ISODD(COUNTA($R$11:$R$25)),LARGE($R$11:$R$25,INT(COUNTA($R$11:$R$25)/2)+1),(LARGE($R$11:$R$25,INT(COUNTA($R$11:$R$25)/2)+1)+LARGE($R$11:$R$25,INT(COUNTA($R$11:$R$25)/2)))/2),IF(COUNT($R$11:$R$25)=COUNTA($R$11:$R$25)/2,SMALL($R$11:$R$25,1)/2, "Non-Detect"))</f>
        <v>Non-Detect</v>
      </c>
      <c r="S8" s="4" t="str">
        <f>IFERROR(IF(ISODD(COUNTA($S$11:$S$25)),LARGE($S$11:$S$25,INT(COUNTA($S$11:$S$25)/2)+1),(LARGE($S$11:$S$25,INT(COUNTA($S$11:$S$25)/2)+1)+LARGE($S$11:$S$25,INT(COUNTA($S$11:$S$25)/2)))/2),IF(COUNT($S$11:$S$25)=COUNTA($S$11:$S$25)/2,SMALL($S$11:$S$25,1)/2, "Non-Detect"))</f>
        <v>Non-Detect</v>
      </c>
      <c r="T8" s="4" t="str">
        <f>IFERROR(IF(ISODD(COUNTA($T$11:$T$25)),LARGE($T$11:$T$25,INT(COUNTA($T$11:$T$25)/2)+1),(LARGE($T$11:$T$25,INT(COUNTA($T$11:$T$25)/2)+1)+LARGE($T$11:$T$25,INT(COUNTA($T$11:$T$25)/2)))/2),IF(COUNT($T$11:$T$25)=COUNTA($T$11:$T$25)/2,SMALL($T$11:$T$25,1)/2, "Non-Detect"))</f>
        <v>Non-Detect</v>
      </c>
      <c r="U8" s="4" t="str">
        <f>IFERROR(IF(ISODD(COUNTA($U$11:$U$25)),LARGE($U$11:$U$25,INT(COUNTA($U$11:$U$25)/2)+1),(LARGE($U$11:$U$25,INT(COUNTA($U$11:$U$25)/2)+1)+LARGE($U$11:$U$25,INT(COUNTA($U$11:$U$25)/2)))/2),IF(COUNT($U$11:$U$25)=COUNTA($U$11:$U$25)/2,SMALL($U$11:$U$25,1)/2, "Non-Detect"))</f>
        <v>Non-Detect</v>
      </c>
      <c r="V8" s="4" t="str">
        <f>IFERROR(IF(ISODD(COUNTA($V$11:$V$25)),LARGE($V$11:$V$25,INT(COUNTA($V$11:$V$25)/2)+1),(LARGE($V$11:$V$25,INT(COUNTA($V$11:$V$25)/2)+1)+LARGE($V$11:$V$25,INT(COUNTA($V$11:$V$25)/2)))/2),IF(COUNT($V$11:$V$25)=COUNTA($V$11:$V$25)/2,SMALL($V$11:$V$25,1)/2, "Non-Detect"))</f>
        <v>Non-Detect</v>
      </c>
      <c r="W8" s="4" t="str">
        <f>IFERROR(IF(ISODD(COUNTA($W$11:$W$25)),LARGE($W$11:$W$25,INT(COUNTA($W$11:$W$25)/2)+1),(LARGE($W$11:$W$25,INT(COUNTA($W$11:$W$25)/2)+1)+LARGE($W$11:$W$25,INT(COUNTA($W$11:$W$25)/2)))/2),IF(COUNT($W$11:$W$25)=COUNTA($W$11:$W$25)/2,SMALL($W$11:$W$25,1)/2, "Non-Detect"))</f>
        <v>Non-Detect</v>
      </c>
      <c r="X8" s="4" t="str">
        <f>IFERROR(IF(ISODD(COUNTA($X$11:$X$25)),LARGE($X$11:$X$25,INT(COUNTA($X$11:$X$25)/2)+1),(LARGE($X$11:$X$25,INT(COUNTA($X$11:$X$25)/2)+1)+LARGE($X$11:$X$25,INT(COUNTA($X$11:$X$25)/2)))/2),IF(COUNT($X$11:$X$25)=COUNTA($X$11:$X$25)/2,SMALL($X$11:$X$25,1)/2, "Non-Detect"))</f>
        <v>Non-Detect</v>
      </c>
      <c r="Y8" s="4" t="str">
        <f>IFERROR(IF(ISODD(COUNTA($Y$11:$Y$25)),LARGE($Y$11:$Y$25,INT(COUNTA($Y$11:$Y$25)/2)+1),(LARGE($Y$11:$Y$25,INT(COUNTA($Y$11:$Y$25)/2)+1)+LARGE($Y$11:$Y$25,INT(COUNTA($Y$11:$Y$25)/2)))/2),IF(COUNT($Y$11:$Y$25)=COUNTA($Y$11:$Y$25)/2,SMALL($Y$11:$Y$25,1)/2, "Non-Detect"))</f>
        <v>Non-Detect</v>
      </c>
      <c r="Z8" s="4" t="str">
        <f>IFERROR(IF(ISODD(COUNTA($Z$11:$Z$25)),LARGE($Z$11:$Z$25,INT(COUNTA($Z$11:$Z$25)/2)+1),(LARGE($Z$11:$Z$25,INT(COUNTA($Z$11:$Z$25)/2)+1)+LARGE($Z$11:$Z$25,INT(COUNTA($Z$11:$Z$25)/2)))/2),IF(COUNT($Z$11:$Z$25)=COUNTA($Z$11:$Z$25)/2,SMALL($Z$11:$Z$25,1)/2, "Non-Detect"))</f>
        <v>Non-Detect</v>
      </c>
      <c r="AA8" s="4" t="str">
        <f>IFERROR(IF(ISODD(COUNTA($AA$11:$AA$25)),LARGE($AA$11:$AA$25,INT(COUNTA($AA$11:$AA$25)/2)+1),(LARGE($AA$11:$AA$25,INT(COUNTA($AA$11:$AA$25)/2)+1)+LARGE($AA$11:$AA$25,INT(COUNTA($AA$11:$AA$25)/2)))/2),IF(COUNT($AA$11:$AA$25)=COUNTA($AA$11:$AA$25)/2,SMALL($AA$11:$AA$25,1)/2, "Non-Detect"))</f>
        <v>Non-Detect</v>
      </c>
      <c r="AB8" s="4" t="str">
        <f>IFERROR(IF(ISODD(COUNTA($AB$11:$AB$25)),LARGE($AB$11:$AB$25,INT(COUNTA($AB$11:$AB$25)/2)+1),(LARGE($AB$11:$AB$25,INT(COUNTA($AB$11:$AB$25)/2)+1)+LARGE($AB$11:$AB$25,INT(COUNTA($AB$11:$AB$25)/2)))/2),IF(COUNT($AB$11:$AB$25)=COUNTA($AB$11:$AB$25)/2,SMALL($AB$11:$AB$25,1)/2, "Non-Detect"))</f>
        <v>Non-Detect</v>
      </c>
    </row>
    <row r="9" spans="1:28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161</v>
      </c>
      <c r="Q9" s="4" t="s">
        <v>161</v>
      </c>
      <c r="R9" s="4" t="s">
        <v>161</v>
      </c>
      <c r="S9" s="4" t="s">
        <v>161</v>
      </c>
      <c r="T9" s="4" t="s">
        <v>161</v>
      </c>
      <c r="U9" s="4" t="s">
        <v>161</v>
      </c>
      <c r="V9" s="4" t="s">
        <v>161</v>
      </c>
      <c r="W9" s="4" t="s">
        <v>161</v>
      </c>
      <c r="X9" s="4" t="s">
        <v>161</v>
      </c>
      <c r="Y9" s="4" t="s">
        <v>161</v>
      </c>
      <c r="Z9" s="4" t="s">
        <v>161</v>
      </c>
      <c r="AA9" s="4" t="s">
        <v>161</v>
      </c>
      <c r="AB9" s="4" t="s">
        <v>161</v>
      </c>
    </row>
    <row r="10" spans="1:28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9">
        <v>42094</v>
      </c>
      <c r="B12" s="5">
        <v>0.1</v>
      </c>
      <c r="C12" s="5">
        <v>2</v>
      </c>
      <c r="D12" s="5">
        <v>646</v>
      </c>
      <c r="E12" s="5">
        <v>0.1</v>
      </c>
      <c r="F12" s="5">
        <v>0.1</v>
      </c>
      <c r="G12" s="5">
        <v>0.1</v>
      </c>
      <c r="H12" s="5">
        <v>0.5</v>
      </c>
      <c r="I12" s="5">
        <v>0.05</v>
      </c>
      <c r="J12" s="5">
        <v>0.1</v>
      </c>
      <c r="K12" s="5">
        <v>0.05</v>
      </c>
      <c r="L12" s="5">
        <v>0.1</v>
      </c>
      <c r="M12" s="5">
        <v>0.1</v>
      </c>
      <c r="N12" s="5">
        <v>0.1</v>
      </c>
      <c r="O12" s="5">
        <v>10</v>
      </c>
      <c r="P12" s="5">
        <v>0.01</v>
      </c>
      <c r="Q12" s="5">
        <v>0.1</v>
      </c>
      <c r="R12" s="5">
        <v>1</v>
      </c>
      <c r="S12" s="5">
        <v>0.1</v>
      </c>
      <c r="T12" s="5">
        <v>0.1</v>
      </c>
      <c r="U12" s="5">
        <v>0.1</v>
      </c>
      <c r="V12" s="5">
        <v>1</v>
      </c>
      <c r="W12" s="5">
        <v>0.05</v>
      </c>
      <c r="X12" s="5">
        <v>0.05</v>
      </c>
      <c r="Y12" s="5">
        <v>0.1</v>
      </c>
      <c r="Z12" s="5">
        <v>10</v>
      </c>
      <c r="AA12" s="5">
        <v>1</v>
      </c>
      <c r="AB12" s="5">
        <v>1</v>
      </c>
    </row>
    <row r="13" spans="1:28" x14ac:dyDescent="0.25">
      <c r="A13" s="9">
        <v>42185</v>
      </c>
      <c r="B13" s="5">
        <v>0.44</v>
      </c>
      <c r="C13" s="5">
        <v>2</v>
      </c>
      <c r="D13" s="5">
        <v>586</v>
      </c>
      <c r="E13" s="5">
        <v>0.1</v>
      </c>
      <c r="F13" s="5">
        <v>0.1</v>
      </c>
      <c r="G13" s="5">
        <v>0.1</v>
      </c>
      <c r="H13" s="5">
        <v>0.5</v>
      </c>
      <c r="I13" s="5">
        <v>5.0999999999999997E-2</v>
      </c>
      <c r="J13" s="5">
        <v>0.1</v>
      </c>
      <c r="K13" s="5">
        <v>5.0999999999999997E-2</v>
      </c>
      <c r="L13" s="5">
        <v>0.1</v>
      </c>
      <c r="M13" s="5">
        <v>0.1</v>
      </c>
      <c r="N13" s="5">
        <v>0.1</v>
      </c>
      <c r="O13" s="5">
        <v>300</v>
      </c>
      <c r="P13" s="5">
        <v>3.3E-3</v>
      </c>
      <c r="Q13" s="5">
        <v>0.1</v>
      </c>
      <c r="R13" s="5">
        <v>1</v>
      </c>
      <c r="S13" s="5">
        <v>0.1</v>
      </c>
      <c r="T13" s="5">
        <v>0.1</v>
      </c>
      <c r="U13" s="5">
        <v>0.1</v>
      </c>
      <c r="V13" s="5">
        <v>2</v>
      </c>
      <c r="W13" s="5">
        <v>5.0999999999999997E-2</v>
      </c>
      <c r="X13" s="5">
        <v>2.5999999999999999E-2</v>
      </c>
      <c r="Y13" s="5">
        <v>0.1</v>
      </c>
      <c r="Z13" s="5">
        <v>11.7</v>
      </c>
      <c r="AA13" s="5">
        <v>1</v>
      </c>
      <c r="AB13" s="5">
        <v>1</v>
      </c>
    </row>
    <row r="14" spans="1:28" x14ac:dyDescent="0.25">
      <c r="A14" s="9">
        <v>42277</v>
      </c>
      <c r="B14" s="5"/>
      <c r="C14" s="5">
        <v>10</v>
      </c>
      <c r="D14" s="5">
        <v>4760</v>
      </c>
      <c r="E14" s="5">
        <v>9</v>
      </c>
      <c r="F14" s="5">
        <v>9</v>
      </c>
      <c r="G14" s="5">
        <v>9</v>
      </c>
      <c r="H14" s="5">
        <v>0.5</v>
      </c>
      <c r="I14" s="5">
        <v>9</v>
      </c>
      <c r="J14" s="5">
        <v>0.1</v>
      </c>
      <c r="K14" s="5">
        <v>9</v>
      </c>
      <c r="L14" s="5">
        <v>9</v>
      </c>
      <c r="M14" s="5">
        <v>9</v>
      </c>
      <c r="N14" s="5">
        <v>9</v>
      </c>
      <c r="O14" s="5">
        <v>9</v>
      </c>
      <c r="P14" s="5">
        <v>0.01</v>
      </c>
      <c r="Q14" s="5">
        <v>9</v>
      </c>
      <c r="R14" s="5">
        <v>1</v>
      </c>
      <c r="S14" s="5">
        <v>9</v>
      </c>
      <c r="T14" s="5">
        <v>9</v>
      </c>
      <c r="U14" s="5">
        <v>9</v>
      </c>
      <c r="V14" s="5">
        <v>2.1</v>
      </c>
      <c r="W14" s="5">
        <v>9</v>
      </c>
      <c r="X14" s="5">
        <v>0.05</v>
      </c>
      <c r="Y14" s="5">
        <v>9</v>
      </c>
      <c r="Z14" s="5">
        <v>20</v>
      </c>
      <c r="AA14" s="5">
        <v>1</v>
      </c>
      <c r="AB14" s="5">
        <v>1</v>
      </c>
    </row>
    <row r="15" spans="1:28" x14ac:dyDescent="0.25">
      <c r="A15" s="9">
        <v>42369</v>
      </c>
      <c r="B15" s="5">
        <v>0</v>
      </c>
      <c r="C15" s="5">
        <v>5</v>
      </c>
      <c r="D15" s="5">
        <v>3.09</v>
      </c>
      <c r="E15" s="5" t="s">
        <v>88</v>
      </c>
      <c r="F15" s="5" t="s">
        <v>88</v>
      </c>
      <c r="G15" s="5" t="s">
        <v>88</v>
      </c>
      <c r="H15" s="5" t="s">
        <v>11</v>
      </c>
      <c r="I15" s="5" t="s">
        <v>88</v>
      </c>
      <c r="J15" s="5" t="s">
        <v>88</v>
      </c>
      <c r="K15" s="5" t="s">
        <v>88</v>
      </c>
      <c r="L15" s="5" t="s">
        <v>88</v>
      </c>
      <c r="M15" s="5" t="s">
        <v>88</v>
      </c>
      <c r="N15" s="5" t="s">
        <v>88</v>
      </c>
      <c r="O15" s="5">
        <v>22</v>
      </c>
      <c r="P15" s="5" t="s">
        <v>14</v>
      </c>
      <c r="Q15" s="5" t="s">
        <v>88</v>
      </c>
      <c r="R15" s="5" t="s">
        <v>11</v>
      </c>
      <c r="S15" s="5" t="s">
        <v>88</v>
      </c>
      <c r="T15" s="5" t="s">
        <v>88</v>
      </c>
      <c r="U15" s="5" t="s">
        <v>88</v>
      </c>
      <c r="V15" s="5" t="s">
        <v>11</v>
      </c>
      <c r="W15" s="5" t="s">
        <v>88</v>
      </c>
      <c r="X15" s="5" t="s">
        <v>57</v>
      </c>
      <c r="Y15" s="5" t="s">
        <v>88</v>
      </c>
      <c r="Z15" s="5" t="s">
        <v>89</v>
      </c>
      <c r="AA15" s="5" t="s">
        <v>11</v>
      </c>
      <c r="AB15" s="5" t="s">
        <v>90</v>
      </c>
    </row>
    <row r="16" spans="1:28" x14ac:dyDescent="0.25">
      <c r="A16" s="9">
        <v>42460</v>
      </c>
      <c r="B16" s="5" t="s">
        <v>91</v>
      </c>
      <c r="C16" s="5" t="s">
        <v>14</v>
      </c>
      <c r="D16" s="5">
        <v>479</v>
      </c>
      <c r="E16" s="5" t="s">
        <v>21</v>
      </c>
      <c r="F16" s="5" t="s">
        <v>21</v>
      </c>
      <c r="G16" s="5" t="s">
        <v>21</v>
      </c>
      <c r="H16" s="5" t="s">
        <v>11</v>
      </c>
      <c r="I16" s="5" t="s">
        <v>21</v>
      </c>
      <c r="J16" s="5" t="s">
        <v>21</v>
      </c>
      <c r="K16" s="5" t="s">
        <v>21</v>
      </c>
      <c r="L16" s="5" t="s">
        <v>21</v>
      </c>
      <c r="M16" s="5" t="s">
        <v>21</v>
      </c>
      <c r="N16" s="5" t="s">
        <v>21</v>
      </c>
      <c r="O16" s="5">
        <v>86</v>
      </c>
      <c r="P16" s="5" t="s">
        <v>14</v>
      </c>
      <c r="Q16" s="5" t="s">
        <v>21</v>
      </c>
      <c r="R16" s="5" t="s">
        <v>11</v>
      </c>
      <c r="S16" s="5" t="s">
        <v>21</v>
      </c>
      <c r="T16" s="5" t="s">
        <v>21</v>
      </c>
      <c r="U16" s="5" t="s">
        <v>21</v>
      </c>
      <c r="V16" s="5" t="s">
        <v>21</v>
      </c>
      <c r="W16" s="5" t="s">
        <v>21</v>
      </c>
      <c r="X16" s="5" t="s">
        <v>57</v>
      </c>
      <c r="Y16" s="5" t="s">
        <v>21</v>
      </c>
      <c r="Z16" s="5" t="s">
        <v>89</v>
      </c>
      <c r="AA16" s="5" t="s">
        <v>11</v>
      </c>
      <c r="AB16" s="5" t="s">
        <v>41</v>
      </c>
    </row>
    <row r="17" spans="1:28" x14ac:dyDescent="0.25">
      <c r="A17" s="9">
        <v>42551</v>
      </c>
      <c r="B17" s="5">
        <v>0.35</v>
      </c>
      <c r="C17" s="5" t="s">
        <v>92</v>
      </c>
      <c r="D17" s="5">
        <v>0.72199999999999998</v>
      </c>
      <c r="E17" s="5" t="s">
        <v>23</v>
      </c>
      <c r="F17" s="5" t="s">
        <v>23</v>
      </c>
      <c r="G17" s="5" t="s">
        <v>23</v>
      </c>
      <c r="H17" s="5" t="s">
        <v>11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  <c r="N17" s="5" t="s">
        <v>23</v>
      </c>
      <c r="O17" s="5">
        <v>300</v>
      </c>
      <c r="P17" s="5" t="s">
        <v>92</v>
      </c>
      <c r="Q17" s="5" t="s">
        <v>23</v>
      </c>
      <c r="R17" s="5" t="s">
        <v>11</v>
      </c>
      <c r="S17" s="5" t="s">
        <v>23</v>
      </c>
      <c r="T17" s="5" t="s">
        <v>23</v>
      </c>
      <c r="U17" s="5" t="s">
        <v>23</v>
      </c>
      <c r="V17" s="5">
        <v>6.2E-2</v>
      </c>
      <c r="W17" s="5" t="s">
        <v>23</v>
      </c>
      <c r="X17" s="5" t="s">
        <v>93</v>
      </c>
      <c r="Y17" s="5" t="s">
        <v>23</v>
      </c>
      <c r="Z17" s="5" t="s">
        <v>89</v>
      </c>
      <c r="AA17" s="5" t="s">
        <v>11</v>
      </c>
      <c r="AB17" s="5" t="s">
        <v>11</v>
      </c>
    </row>
    <row r="18" spans="1:28" x14ac:dyDescent="0.25">
      <c r="A18" s="9">
        <v>42643</v>
      </c>
      <c r="B18" s="5">
        <v>1.4</v>
      </c>
      <c r="C18" s="5" t="s">
        <v>14</v>
      </c>
      <c r="D18" s="5">
        <v>4960</v>
      </c>
      <c r="E18" s="5" t="s">
        <v>23</v>
      </c>
      <c r="F18" s="5" t="s">
        <v>23</v>
      </c>
      <c r="G18" s="5" t="s">
        <v>23</v>
      </c>
      <c r="H18" s="5" t="s">
        <v>11</v>
      </c>
      <c r="I18" s="5" t="s">
        <v>23</v>
      </c>
      <c r="J18" s="5" t="s">
        <v>23</v>
      </c>
      <c r="K18" s="5" t="s">
        <v>23</v>
      </c>
      <c r="L18" s="5" t="s">
        <v>23</v>
      </c>
      <c r="M18" s="5" t="s">
        <v>23</v>
      </c>
      <c r="N18" s="5" t="s">
        <v>23</v>
      </c>
      <c r="O18" s="5">
        <v>1</v>
      </c>
      <c r="P18" s="5" t="s">
        <v>14</v>
      </c>
      <c r="Q18" s="5" t="s">
        <v>23</v>
      </c>
      <c r="R18" s="5" t="s">
        <v>11</v>
      </c>
      <c r="S18" s="5" t="s">
        <v>23</v>
      </c>
      <c r="T18" s="5" t="s">
        <v>23</v>
      </c>
      <c r="U18" s="5" t="s">
        <v>23</v>
      </c>
      <c r="V18" s="5" t="s">
        <v>23</v>
      </c>
      <c r="W18" s="5" t="s">
        <v>23</v>
      </c>
      <c r="X18" s="5">
        <v>15</v>
      </c>
      <c r="Y18" s="5" t="s">
        <v>23</v>
      </c>
      <c r="Z18" s="5" t="s">
        <v>89</v>
      </c>
      <c r="AA18" s="5" t="s">
        <v>11</v>
      </c>
      <c r="AB18" s="5" t="s">
        <v>11</v>
      </c>
    </row>
    <row r="19" spans="1:28" x14ac:dyDescent="0.25">
      <c r="A19" s="9">
        <v>42735</v>
      </c>
      <c r="B19" s="5">
        <v>0.63</v>
      </c>
      <c r="C19" s="5" t="s">
        <v>89</v>
      </c>
      <c r="D19" s="5">
        <v>4370</v>
      </c>
      <c r="E19" s="5" t="s">
        <v>21</v>
      </c>
      <c r="F19" s="5" t="s">
        <v>21</v>
      </c>
      <c r="G19" s="5" t="s">
        <v>21</v>
      </c>
      <c r="H19" s="5" t="s">
        <v>11</v>
      </c>
      <c r="I19" s="5" t="s">
        <v>21</v>
      </c>
      <c r="J19" s="5" t="s">
        <v>21</v>
      </c>
      <c r="K19" s="5" t="s">
        <v>21</v>
      </c>
      <c r="L19" s="5" t="s">
        <v>21</v>
      </c>
      <c r="M19" s="5" t="s">
        <v>21</v>
      </c>
      <c r="N19" s="5" t="s">
        <v>21</v>
      </c>
      <c r="O19" s="5">
        <v>28</v>
      </c>
      <c r="P19" s="5" t="s">
        <v>14</v>
      </c>
      <c r="Q19" s="5" t="s">
        <v>21</v>
      </c>
      <c r="R19" s="5" t="s">
        <v>11</v>
      </c>
      <c r="S19" s="5" t="s">
        <v>21</v>
      </c>
      <c r="T19" s="5" t="s">
        <v>21</v>
      </c>
      <c r="U19" s="5" t="s">
        <v>21</v>
      </c>
      <c r="V19" s="5" t="s">
        <v>21</v>
      </c>
      <c r="W19" s="5" t="s">
        <v>21</v>
      </c>
      <c r="X19" s="5" t="s">
        <v>57</v>
      </c>
      <c r="Y19" s="5" t="s">
        <v>21</v>
      </c>
      <c r="Z19" s="5" t="s">
        <v>89</v>
      </c>
      <c r="AA19" s="5" t="s">
        <v>11</v>
      </c>
      <c r="AB19" s="5" t="s">
        <v>11</v>
      </c>
    </row>
    <row r="20" spans="1:28" x14ac:dyDescent="0.25">
      <c r="A20" s="9">
        <v>42825</v>
      </c>
      <c r="B20" s="5">
        <v>0.28000000000000003</v>
      </c>
      <c r="C20" s="5" t="s">
        <v>14</v>
      </c>
      <c r="D20" s="5">
        <v>670</v>
      </c>
      <c r="E20" s="5" t="s">
        <v>21</v>
      </c>
      <c r="F20" s="5" t="s">
        <v>21</v>
      </c>
      <c r="G20" s="5" t="s">
        <v>21</v>
      </c>
      <c r="H20" s="5" t="s">
        <v>11</v>
      </c>
      <c r="I20" s="5" t="s">
        <v>21</v>
      </c>
      <c r="J20" s="5" t="s">
        <v>29</v>
      </c>
      <c r="K20" s="5" t="s">
        <v>21</v>
      </c>
      <c r="L20" s="5" t="s">
        <v>21</v>
      </c>
      <c r="M20" s="5" t="s">
        <v>21</v>
      </c>
      <c r="N20" s="5" t="s">
        <v>21</v>
      </c>
      <c r="O20" s="5">
        <v>34</v>
      </c>
      <c r="P20" s="5" t="s">
        <v>14</v>
      </c>
      <c r="Q20" s="5" t="s">
        <v>21</v>
      </c>
      <c r="R20" s="5" t="s">
        <v>11</v>
      </c>
      <c r="S20" s="5" t="s">
        <v>21</v>
      </c>
      <c r="T20" s="5" t="s">
        <v>21</v>
      </c>
      <c r="U20" s="5" t="s">
        <v>21</v>
      </c>
      <c r="V20" s="5" t="s">
        <v>21</v>
      </c>
      <c r="W20" s="5" t="s">
        <v>21</v>
      </c>
      <c r="X20" s="5" t="s">
        <v>57</v>
      </c>
      <c r="Y20" s="5" t="s">
        <v>21</v>
      </c>
      <c r="Z20" s="5">
        <v>13.6</v>
      </c>
      <c r="AA20" s="5" t="s">
        <v>11</v>
      </c>
      <c r="AB20" s="5" t="s">
        <v>41</v>
      </c>
    </row>
    <row r="21" spans="1:28" x14ac:dyDescent="0.25">
      <c r="A21" s="9">
        <v>42916</v>
      </c>
      <c r="B21" s="5">
        <v>0.24</v>
      </c>
      <c r="C21" s="5" t="s">
        <v>14</v>
      </c>
      <c r="D21" s="5">
        <v>214</v>
      </c>
      <c r="E21" s="5" t="s">
        <v>33</v>
      </c>
      <c r="F21" s="5" t="s">
        <v>33</v>
      </c>
      <c r="G21" s="5" t="s">
        <v>33</v>
      </c>
      <c r="H21" s="5" t="s">
        <v>11</v>
      </c>
      <c r="I21" s="5" t="s">
        <v>33</v>
      </c>
      <c r="J21" s="5" t="s">
        <v>33</v>
      </c>
      <c r="K21" s="5" t="s">
        <v>33</v>
      </c>
      <c r="L21" s="5" t="s">
        <v>33</v>
      </c>
      <c r="M21" s="5" t="s">
        <v>33</v>
      </c>
      <c r="N21" s="5" t="s">
        <v>33</v>
      </c>
      <c r="O21" s="5">
        <v>30</v>
      </c>
      <c r="P21" s="5" t="s">
        <v>14</v>
      </c>
      <c r="Q21" s="5" t="s">
        <v>33</v>
      </c>
      <c r="R21" s="5" t="s">
        <v>11</v>
      </c>
      <c r="S21" s="5" t="s">
        <v>33</v>
      </c>
      <c r="T21" s="5" t="s">
        <v>33</v>
      </c>
      <c r="U21" s="5" t="s">
        <v>33</v>
      </c>
      <c r="V21" s="5" t="s">
        <v>33</v>
      </c>
      <c r="W21" s="5" t="s">
        <v>33</v>
      </c>
      <c r="X21" s="5" t="s">
        <v>57</v>
      </c>
      <c r="Y21" s="5" t="s">
        <v>33</v>
      </c>
      <c r="Z21" s="5" t="s">
        <v>89</v>
      </c>
      <c r="AA21" s="5" t="s">
        <v>11</v>
      </c>
      <c r="AB21" s="5" t="s">
        <v>11</v>
      </c>
    </row>
    <row r="22" spans="1:28" x14ac:dyDescent="0.25">
      <c r="A22" s="9">
        <v>43008</v>
      </c>
      <c r="B22" s="5">
        <v>2.76</v>
      </c>
      <c r="C22" s="5" t="s">
        <v>14</v>
      </c>
      <c r="D22" s="5">
        <v>5700</v>
      </c>
      <c r="E22" s="5">
        <v>5.8000000000000003E-2</v>
      </c>
      <c r="F22" s="5" t="s">
        <v>37</v>
      </c>
      <c r="G22" s="5">
        <v>4.9000000000000002E-2</v>
      </c>
      <c r="H22" s="5" t="s">
        <v>11</v>
      </c>
      <c r="I22" s="5" t="s">
        <v>37</v>
      </c>
      <c r="J22" s="5" t="s">
        <v>36</v>
      </c>
      <c r="K22" s="5" t="s">
        <v>37</v>
      </c>
      <c r="L22" s="5" t="s">
        <v>37</v>
      </c>
      <c r="M22" s="5" t="s">
        <v>37</v>
      </c>
      <c r="N22" s="5" t="s">
        <v>37</v>
      </c>
      <c r="O22" s="5" t="s">
        <v>11</v>
      </c>
      <c r="P22" s="5" t="s">
        <v>14</v>
      </c>
      <c r="Q22" s="5" t="s">
        <v>37</v>
      </c>
      <c r="R22" s="5" t="s">
        <v>11</v>
      </c>
      <c r="S22" s="5" t="s">
        <v>37</v>
      </c>
      <c r="T22" s="5">
        <v>5.7000000000000002E-2</v>
      </c>
      <c r="U22" s="5" t="s">
        <v>37</v>
      </c>
      <c r="V22" s="5" t="s">
        <v>37</v>
      </c>
      <c r="W22" s="5">
        <v>0.13200000000000001</v>
      </c>
      <c r="X22" s="5" t="s">
        <v>57</v>
      </c>
      <c r="Y22" s="5">
        <v>5.6000000000000001E-2</v>
      </c>
      <c r="Z22" s="5">
        <v>1.47E-2</v>
      </c>
      <c r="AA22" s="5" t="s">
        <v>11</v>
      </c>
      <c r="AB22" s="5" t="s">
        <v>41</v>
      </c>
    </row>
    <row r="23" spans="1:28" x14ac:dyDescent="0.25">
      <c r="A23" s="9">
        <v>43100</v>
      </c>
      <c r="B23" s="5">
        <v>0.53</v>
      </c>
      <c r="C23" s="5" t="s">
        <v>89</v>
      </c>
      <c r="D23" s="5">
        <v>2.2400000000000002</v>
      </c>
      <c r="E23" s="5" t="s">
        <v>38</v>
      </c>
      <c r="F23" s="5" t="s">
        <v>38</v>
      </c>
      <c r="G23" s="5" t="s">
        <v>38</v>
      </c>
      <c r="H23" s="5" t="s">
        <v>94</v>
      </c>
      <c r="I23" s="5" t="s">
        <v>38</v>
      </c>
      <c r="J23" s="5" t="s">
        <v>12</v>
      </c>
      <c r="K23" s="5" t="s">
        <v>38</v>
      </c>
      <c r="L23" s="5" t="s">
        <v>38</v>
      </c>
      <c r="M23" s="5" t="s">
        <v>38</v>
      </c>
      <c r="N23" s="5" t="s">
        <v>38</v>
      </c>
      <c r="O23" s="5">
        <v>249</v>
      </c>
      <c r="P23" s="5" t="s">
        <v>14</v>
      </c>
      <c r="Q23" s="5" t="s">
        <v>38</v>
      </c>
      <c r="R23" s="5" t="s">
        <v>95</v>
      </c>
      <c r="S23" s="5" t="s">
        <v>38</v>
      </c>
      <c r="T23" s="5" t="s">
        <v>38</v>
      </c>
      <c r="U23" s="5" t="s">
        <v>38</v>
      </c>
      <c r="V23" s="5" t="s">
        <v>38</v>
      </c>
      <c r="W23" s="5" t="s">
        <v>38</v>
      </c>
      <c r="X23" s="5" t="s">
        <v>93</v>
      </c>
      <c r="Y23" s="5" t="s">
        <v>38</v>
      </c>
      <c r="Z23" s="5" t="s">
        <v>96</v>
      </c>
      <c r="AA23" s="5" t="s">
        <v>97</v>
      </c>
      <c r="AB23" s="5" t="s">
        <v>90</v>
      </c>
    </row>
    <row r="24" spans="1:28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</sheetData>
  <sortState xmlns:xlrd2="http://schemas.microsoft.com/office/spreadsheetml/2017/richdata2" columnSort="1" ref="B1:AB25">
    <sortCondition ref="B1:A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5D2E-8B8D-4F4E-8B22-4B0CE782FAFB}">
  <dimension ref="A1:O18"/>
  <sheetViews>
    <sheetView workbookViewId="0"/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2.75" x14ac:dyDescent="0.25">
      <c r="A2" s="8" t="s">
        <v>143</v>
      </c>
      <c r="B2" s="3" t="s">
        <v>170</v>
      </c>
      <c r="C2" s="3" t="s">
        <v>158</v>
      </c>
      <c r="D2" s="3" t="s">
        <v>8</v>
      </c>
      <c r="E2" s="3" t="s">
        <v>171</v>
      </c>
      <c r="F2" s="3" t="s">
        <v>172</v>
      </c>
      <c r="G2" s="3" t="s">
        <v>173</v>
      </c>
      <c r="H2" s="3" t="s">
        <v>165</v>
      </c>
      <c r="I2" s="3" t="s">
        <v>174</v>
      </c>
      <c r="J2" s="3" t="s">
        <v>175</v>
      </c>
      <c r="K2" s="3" t="s">
        <v>162</v>
      </c>
      <c r="L2" s="3" t="s">
        <v>176</v>
      </c>
      <c r="M2" s="3" t="s">
        <v>177</v>
      </c>
      <c r="N2" s="3" t="s">
        <v>178</v>
      </c>
      <c r="O2" s="3" t="s">
        <v>99</v>
      </c>
    </row>
    <row r="3" spans="1:15" ht="28.5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179</v>
      </c>
      <c r="G3" s="3" t="s">
        <v>179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159</v>
      </c>
      <c r="O3" s="3" t="s">
        <v>159</v>
      </c>
    </row>
    <row r="4" spans="1:15" x14ac:dyDescent="0.25">
      <c r="A4" s="8" t="s">
        <v>144</v>
      </c>
      <c r="B4" s="4" t="s">
        <v>155</v>
      </c>
      <c r="C4" s="4" t="s">
        <v>155</v>
      </c>
      <c r="D4" s="4" t="s">
        <v>156</v>
      </c>
      <c r="E4" s="4" t="s">
        <v>155</v>
      </c>
      <c r="F4" s="4" t="s">
        <v>168</v>
      </c>
      <c r="G4" s="4" t="s">
        <v>168</v>
      </c>
      <c r="H4" s="4" t="s">
        <v>155</v>
      </c>
      <c r="I4" s="4" t="s">
        <v>150</v>
      </c>
      <c r="J4" s="4" t="s">
        <v>150</v>
      </c>
      <c r="K4" s="4" t="s">
        <v>150</v>
      </c>
      <c r="L4" s="4" t="s">
        <v>150</v>
      </c>
      <c r="M4" s="4" t="s">
        <v>150</v>
      </c>
      <c r="N4" s="4" t="s">
        <v>155</v>
      </c>
      <c r="O4" s="4" t="s">
        <v>169</v>
      </c>
    </row>
    <row r="5" spans="1:15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  <c r="N5" s="4" t="s">
        <v>151</v>
      </c>
      <c r="O5" s="4" t="s">
        <v>151</v>
      </c>
    </row>
    <row r="6" spans="1:15" x14ac:dyDescent="0.25">
      <c r="A6" s="8" t="s">
        <v>146</v>
      </c>
      <c r="B6" s="4">
        <f>IF(COUNTIF($B$11:$B$18,"*&lt;*")&lt;&gt;0,0,MIN($B$11:$B$18))</f>
        <v>82</v>
      </c>
      <c r="C6" s="4" t="s">
        <v>163</v>
      </c>
      <c r="D6" s="4">
        <f>IF(COUNTIF($D$11:$D$18,"*&lt;*")&lt;&gt;0,0,MIN($D$11:$D$18))</f>
        <v>6.8</v>
      </c>
      <c r="E6" s="4" t="s">
        <v>163</v>
      </c>
      <c r="F6" s="4">
        <f>IF(COUNTIF($F$11:$F$18,"*&lt;*")&lt;&gt;0,0,MIN($F$11:$F$18))</f>
        <v>100</v>
      </c>
      <c r="G6" s="4">
        <f>IF(COUNTIF($G$11:$G$18,"*&lt;*")&lt;&gt;0,0,MIN($G$11:$G$18))</f>
        <v>100</v>
      </c>
      <c r="H6" s="4">
        <f>IF(COUNTIF($H$11:$H$18,"*&lt;*")&lt;&gt;0,0,MIN($H$11:$H$18))</f>
        <v>0.182</v>
      </c>
      <c r="I6" s="4" t="s">
        <v>163</v>
      </c>
      <c r="J6" s="4">
        <f>IF(COUNTIF($J$11:$J$18,"*&lt;*")&lt;&gt;0,0,MIN($J$11:$J$18))</f>
        <v>0</v>
      </c>
      <c r="K6" s="4">
        <f>IF(COUNTIF($K$11:$K$18,"*&lt;*")&lt;&gt;0,0,MIN($K$11:$K$18))</f>
        <v>0</v>
      </c>
      <c r="L6" s="4">
        <f>IF(COUNTIF($L$11:$L$18,"*&lt;*")&lt;&gt;0,0,MIN($L$11:$L$18))</f>
        <v>0</v>
      </c>
      <c r="M6" s="4">
        <f>IF(COUNTIF($M$11:$M$18,"*&lt;*")&lt;&gt;0,0,MIN($M$11:$M$18))</f>
        <v>0</v>
      </c>
      <c r="N6" s="4">
        <f>IF(COUNTIF($N$11:$N$18,"*&lt;*")&lt;&gt;0,0,MIN($N$11:$N$18))</f>
        <v>0.62</v>
      </c>
      <c r="O6" s="4" t="s">
        <v>163</v>
      </c>
    </row>
    <row r="7" spans="1:15" x14ac:dyDescent="0.25">
      <c r="A7" s="8" t="s">
        <v>147</v>
      </c>
      <c r="B7" s="4">
        <f>IF(SUM($B$11:$B$18)=0,0,MAX($B$11:$B$18))</f>
        <v>280</v>
      </c>
      <c r="C7" s="4" t="s">
        <v>163</v>
      </c>
      <c r="D7" s="4">
        <f>IF(SUM($D$11:$D$18)=0,0,MAX($D$11:$D$18))</f>
        <v>7.8</v>
      </c>
      <c r="E7" s="4" t="s">
        <v>163</v>
      </c>
      <c r="F7" s="4">
        <f>IF(SUM($F$11:$F$18)=0,0,MAX($F$11:$F$18))</f>
        <v>100</v>
      </c>
      <c r="G7" s="4">
        <f>IF(SUM($G$11:$G$18)=0,0,MAX($G$11:$G$18))</f>
        <v>100</v>
      </c>
      <c r="H7" s="4">
        <f>IF(SUM($H$11:$H$18)=0,0,MAX($H$11:$H$18))</f>
        <v>1.17</v>
      </c>
      <c r="I7" s="4" t="s">
        <v>163</v>
      </c>
      <c r="J7" s="4">
        <f>IF(SUM($J$11:$J$18)=0,0,MAX($J$11:$J$18))</f>
        <v>690</v>
      </c>
      <c r="K7" s="4">
        <f>IF(SUM($K$11:$K$18)=0,0,MAX($K$11:$K$18))</f>
        <v>1.34</v>
      </c>
      <c r="L7" s="4">
        <f>IF(SUM($L$11:$L$18)=0,0,MAX($L$11:$L$18))</f>
        <v>2</v>
      </c>
      <c r="M7" s="4">
        <f>IF(SUM($M$11:$M$18)=0,0,MAX($M$11:$M$18))</f>
        <v>29.06</v>
      </c>
      <c r="N7" s="4">
        <f>IF(SUM($N$11:$N$18)=0,0,MAX($N$11:$N$18))</f>
        <v>1.8</v>
      </c>
      <c r="O7" s="4" t="s">
        <v>163</v>
      </c>
    </row>
    <row r="8" spans="1:15" x14ac:dyDescent="0.25">
      <c r="A8" s="8" t="s">
        <v>148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124</v>
      </c>
      <c r="C8" s="4" t="s">
        <v>163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6.95</v>
      </c>
      <c r="E8" s="4" t="s">
        <v>163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100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100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0.67900000000000005</v>
      </c>
      <c r="I8" s="4" t="s">
        <v>163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1.1499999999999999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0.48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0.65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20.954999999999998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1.4100000000000001</v>
      </c>
      <c r="O8" s="4" t="s">
        <v>163</v>
      </c>
    </row>
    <row r="9" spans="1:15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  <c r="N9" s="4" t="s">
        <v>161</v>
      </c>
      <c r="O9" s="4" t="s">
        <v>161</v>
      </c>
    </row>
    <row r="10" spans="1:15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9">
        <v>43373</v>
      </c>
      <c r="B15" s="5">
        <v>98</v>
      </c>
      <c r="C15" s="5" t="s">
        <v>20</v>
      </c>
      <c r="D15" s="5">
        <v>7.8</v>
      </c>
      <c r="E15" s="5" t="s">
        <v>101</v>
      </c>
      <c r="F15" s="5">
        <v>100</v>
      </c>
      <c r="G15" s="5">
        <v>100</v>
      </c>
      <c r="H15" s="5">
        <v>0.78</v>
      </c>
      <c r="I15" s="5" t="s">
        <v>100</v>
      </c>
      <c r="J15" s="5" t="s">
        <v>42</v>
      </c>
      <c r="K15" s="5">
        <v>1.34</v>
      </c>
      <c r="L15" s="5" t="s">
        <v>49</v>
      </c>
      <c r="M15" s="5" t="s">
        <v>102</v>
      </c>
      <c r="N15" s="5">
        <v>0.62</v>
      </c>
      <c r="O15" s="5" t="s">
        <v>49</v>
      </c>
    </row>
    <row r="16" spans="1:15" x14ac:dyDescent="0.25">
      <c r="A16" s="9">
        <v>43738</v>
      </c>
      <c r="B16" s="5">
        <v>280</v>
      </c>
      <c r="C16" s="5" t="s">
        <v>20</v>
      </c>
      <c r="D16" s="5">
        <v>6.8</v>
      </c>
      <c r="E16" s="5" t="s">
        <v>103</v>
      </c>
      <c r="F16" s="5">
        <v>100</v>
      </c>
      <c r="G16" s="5">
        <v>100</v>
      </c>
      <c r="H16" s="5">
        <v>0.57799999999999996</v>
      </c>
      <c r="I16" s="5" t="s">
        <v>100</v>
      </c>
      <c r="J16" s="5">
        <v>2.2999999999999998</v>
      </c>
      <c r="K16" s="5">
        <v>0.57999999999999996</v>
      </c>
      <c r="L16" s="5">
        <v>2</v>
      </c>
      <c r="M16" s="5">
        <v>19.22</v>
      </c>
      <c r="N16" s="5">
        <v>1.26</v>
      </c>
      <c r="O16" s="5" t="s">
        <v>49</v>
      </c>
    </row>
    <row r="17" spans="1:15" x14ac:dyDescent="0.25">
      <c r="A17" s="9">
        <v>44104</v>
      </c>
      <c r="B17" s="5">
        <v>150</v>
      </c>
      <c r="C17" s="5" t="s">
        <v>20</v>
      </c>
      <c r="D17" s="5">
        <v>6.9</v>
      </c>
      <c r="E17" s="5" t="s">
        <v>101</v>
      </c>
      <c r="F17" s="5">
        <v>100</v>
      </c>
      <c r="G17" s="5">
        <v>100</v>
      </c>
      <c r="H17" s="5">
        <v>1.17</v>
      </c>
      <c r="I17" s="5" t="s">
        <v>100</v>
      </c>
      <c r="J17" s="5" t="s">
        <v>42</v>
      </c>
      <c r="K17" s="5" t="s">
        <v>42</v>
      </c>
      <c r="L17" s="5" t="s">
        <v>49</v>
      </c>
      <c r="M17" s="5">
        <v>29.06</v>
      </c>
      <c r="N17" s="5">
        <v>1.8</v>
      </c>
      <c r="O17" s="5" t="s">
        <v>49</v>
      </c>
    </row>
    <row r="18" spans="1:15" x14ac:dyDescent="0.25">
      <c r="A18" s="9">
        <v>44469</v>
      </c>
      <c r="B18" s="5">
        <v>82</v>
      </c>
      <c r="C18" s="5" t="s">
        <v>20</v>
      </c>
      <c r="D18" s="5">
        <v>7</v>
      </c>
      <c r="E18" s="5" t="s">
        <v>101</v>
      </c>
      <c r="F18" s="5">
        <v>100</v>
      </c>
      <c r="G18" s="5">
        <v>100</v>
      </c>
      <c r="H18" s="5">
        <v>0.182</v>
      </c>
      <c r="I18" s="5" t="s">
        <v>104</v>
      </c>
      <c r="J18" s="5">
        <v>690</v>
      </c>
      <c r="K18" s="5">
        <v>0.38</v>
      </c>
      <c r="L18" s="5">
        <v>1.3</v>
      </c>
      <c r="M18" s="5">
        <v>22.69</v>
      </c>
      <c r="N18" s="5">
        <v>1.56</v>
      </c>
      <c r="O18" s="5" t="s">
        <v>49</v>
      </c>
    </row>
  </sheetData>
  <sortState xmlns:xlrd2="http://schemas.microsoft.com/office/spreadsheetml/2017/richdata2" columnSort="1" ref="B1:O18">
    <sortCondition ref="B1:O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8951-F433-447B-94A2-F3D224D70F5F}">
  <dimension ref="A1:O25"/>
  <sheetViews>
    <sheetView workbookViewId="0"/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2.75" x14ac:dyDescent="0.25">
      <c r="A2" s="8" t="s">
        <v>143</v>
      </c>
      <c r="B2" s="3" t="s">
        <v>170</v>
      </c>
      <c r="C2" s="3" t="s">
        <v>158</v>
      </c>
      <c r="D2" s="3" t="s">
        <v>8</v>
      </c>
      <c r="E2" s="3" t="s">
        <v>171</v>
      </c>
      <c r="F2" s="3" t="s">
        <v>172</v>
      </c>
      <c r="G2" s="3" t="s">
        <v>173</v>
      </c>
      <c r="H2" s="3" t="s">
        <v>165</v>
      </c>
      <c r="I2" s="3" t="s">
        <v>174</v>
      </c>
      <c r="J2" s="3" t="s">
        <v>175</v>
      </c>
      <c r="K2" s="3" t="s">
        <v>162</v>
      </c>
      <c r="L2" s="3" t="s">
        <v>176</v>
      </c>
      <c r="M2" s="3" t="s">
        <v>177</v>
      </c>
      <c r="N2" s="3" t="s">
        <v>178</v>
      </c>
      <c r="O2" s="3" t="s">
        <v>99</v>
      </c>
    </row>
    <row r="3" spans="1:15" ht="28.5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179</v>
      </c>
      <c r="G3" s="3" t="s">
        <v>179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159</v>
      </c>
      <c r="O3" s="3" t="s">
        <v>159</v>
      </c>
    </row>
    <row r="4" spans="1:15" x14ac:dyDescent="0.25">
      <c r="A4" s="8" t="s">
        <v>144</v>
      </c>
      <c r="B4" s="4" t="s">
        <v>155</v>
      </c>
      <c r="C4" s="4" t="s">
        <v>155</v>
      </c>
      <c r="D4" s="4" t="s">
        <v>156</v>
      </c>
      <c r="E4" s="4" t="s">
        <v>155</v>
      </c>
      <c r="F4" s="4" t="s">
        <v>168</v>
      </c>
      <c r="G4" s="4" t="s">
        <v>168</v>
      </c>
      <c r="H4" s="4" t="s">
        <v>155</v>
      </c>
      <c r="I4" s="4" t="s">
        <v>150</v>
      </c>
      <c r="J4" s="4" t="s">
        <v>150</v>
      </c>
      <c r="K4" s="4" t="s">
        <v>150</v>
      </c>
      <c r="L4" s="4" t="s">
        <v>150</v>
      </c>
      <c r="M4" s="4" t="s">
        <v>150</v>
      </c>
      <c r="N4" s="4" t="s">
        <v>155</v>
      </c>
      <c r="O4" s="4" t="s">
        <v>169</v>
      </c>
    </row>
    <row r="5" spans="1:15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  <c r="N5" s="4" t="s">
        <v>151</v>
      </c>
      <c r="O5" s="4" t="s">
        <v>151</v>
      </c>
    </row>
    <row r="6" spans="1:15" x14ac:dyDescent="0.25">
      <c r="A6" s="8" t="s">
        <v>146</v>
      </c>
      <c r="B6" s="4">
        <f>IF(COUNTIF($B$11:$B$25,"*&lt;*")&lt;&gt;0,0,MIN($B$11:$B$25))</f>
        <v>131</v>
      </c>
      <c r="C6" s="4">
        <f>IF(COUNTIF($C$11:$C$25,"*&lt;*")&lt;&gt;0,0,MIN($C$11:$C$25))</f>
        <v>0</v>
      </c>
      <c r="D6" s="4">
        <f>IF(COUNTIF($D$11:$D$25,"*&lt;*")&lt;&gt;0,0,MIN($D$11:$D$25))</f>
        <v>6.2</v>
      </c>
      <c r="E6" s="4">
        <f>IF(COUNTIF($E$11:$E$25,"*&lt;*")&lt;&gt;0,0,MIN($E$11:$E$25))</f>
        <v>0</v>
      </c>
      <c r="F6" s="4">
        <f>IF(COUNTIF($F$11:$F$25,"*&lt;*")&lt;&gt;0,0,MIN($F$11:$F$25))</f>
        <v>100</v>
      </c>
      <c r="G6" s="4">
        <f>IF(COUNTIF($G$11:$G$25,"*&lt;*")&lt;&gt;0,0,MIN($G$11:$G$25))</f>
        <v>100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  <c r="N6" s="4">
        <f>IF(COUNTIF($N$11:$N$25,"*&lt;*")&lt;&gt;0,0,MIN($N$11:$N$25))</f>
        <v>1.7</v>
      </c>
      <c r="O6" s="4">
        <f>IF(COUNTIF($O$11:$O$25,"*&lt;*")&lt;&gt;0,0,MIN($O$11:$O$25))</f>
        <v>0</v>
      </c>
    </row>
    <row r="7" spans="1:15" x14ac:dyDescent="0.25">
      <c r="A7" s="8" t="s">
        <v>147</v>
      </c>
      <c r="B7" s="4">
        <f>IF(SUM($B$11:$B$25)=0,0,MAX($B$11:$B$25))</f>
        <v>458</v>
      </c>
      <c r="C7" s="4">
        <f>IF(SUM($C$11:$C$25)=0,0,MAX($C$11:$C$25))</f>
        <v>162</v>
      </c>
      <c r="D7" s="4">
        <f>IF(SUM($D$11:$D$25)=0,0,MAX($D$11:$D$25))</f>
        <v>7.2</v>
      </c>
      <c r="E7" s="4">
        <f>IF(SUM($E$11:$E$25)=0,0,MAX($E$11:$E$25))</f>
        <v>0.05</v>
      </c>
      <c r="F7" s="4">
        <f>IF(SUM($F$11:$F$25)=0,0,MAX($F$11:$F$25))</f>
        <v>100</v>
      </c>
      <c r="G7" s="4">
        <f>IF(SUM($G$11:$G$25)=0,0,MAX($G$11:$G$25))</f>
        <v>100</v>
      </c>
      <c r="H7" s="4">
        <f>IF(SUM($H$11:$H$25)=0,0,MAX($H$11:$H$25))</f>
        <v>11.4</v>
      </c>
      <c r="I7" s="4">
        <f>IF(SUM($I$11:$I$25)=0,0,MAX($I$11:$I$25))</f>
        <v>4</v>
      </c>
      <c r="J7" s="4">
        <f>IF(SUM($J$11:$J$25)=0,0,MAX($J$11:$J$25))</f>
        <v>25</v>
      </c>
      <c r="K7" s="4">
        <f>IF(SUM($K$11:$K$25)=0,0,MAX($K$11:$K$25))</f>
        <v>7.5</v>
      </c>
      <c r="L7" s="4">
        <f>IF(SUM($L$11:$L$25)=0,0,MAX($L$11:$L$25))</f>
        <v>40</v>
      </c>
      <c r="M7" s="4">
        <f>IF(SUM($M$11:$M$25)=0,0,MAX($M$11:$M$25))</f>
        <v>20</v>
      </c>
      <c r="N7" s="4">
        <f>IF(SUM($N$11:$N$25)=0,0,MAX($N$11:$N$25))</f>
        <v>4.01</v>
      </c>
      <c r="O7" s="4">
        <f>IF(SUM($O$11:$O$25)=0,0,MAX($O$11:$O$25))</f>
        <v>2</v>
      </c>
    </row>
    <row r="8" spans="1:15" x14ac:dyDescent="0.25">
      <c r="A8" s="8" t="s">
        <v>148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197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2.35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6.8550000000000004</v>
      </c>
      <c r="E8" s="4" t="str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Non-Detect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100</v>
      </c>
      <c r="G8" s="4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100</v>
      </c>
      <c r="H8" s="4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0.48499999999999999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 t="str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Non-Detect</v>
      </c>
      <c r="K8" s="4" t="str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Non-Detect</v>
      </c>
      <c r="L8" s="4" t="str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Non-Detect</v>
      </c>
      <c r="M8" s="4" t="str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Non-Detect</v>
      </c>
      <c r="N8" s="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3.1150000000000002</v>
      </c>
      <c r="O8" s="4" t="str">
        <f>IFERROR(IF(ISODD(COUNTA($O$11:$O$25)),LARGE($O$11:$O$25,INT(COUNTA($O$11:$O$25)/2)+1),(LARGE($O$11:$O$25,INT(COUNTA($O$11:$O$25)/2)+1)+LARGE($O$11:$O$25,INT(COUNTA($O$11:$O$25)/2)))/2),IF(COUNT($O$11:$O$25)=COUNTA($O$11:$O$25)/2,SMALL($O$11:$O$25,1)/2, "Non-Detect"))</f>
        <v>Non-Detect</v>
      </c>
    </row>
    <row r="9" spans="1:15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  <c r="N9" s="4" t="s">
        <v>161</v>
      </c>
      <c r="O9" s="4" t="s">
        <v>161</v>
      </c>
    </row>
    <row r="10" spans="1:15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9">
        <v>42094</v>
      </c>
      <c r="B12" s="5">
        <v>277</v>
      </c>
      <c r="C12" s="5">
        <v>2</v>
      </c>
      <c r="D12" s="5">
        <v>7.2</v>
      </c>
      <c r="E12" s="5">
        <v>0.02</v>
      </c>
      <c r="F12" s="5"/>
      <c r="G12" s="5"/>
      <c r="H12" s="5">
        <v>0.1</v>
      </c>
      <c r="I12" s="5">
        <v>1</v>
      </c>
      <c r="J12" s="5">
        <v>2</v>
      </c>
      <c r="K12" s="5">
        <v>1.2</v>
      </c>
      <c r="L12" s="5">
        <v>2</v>
      </c>
      <c r="M12" s="5">
        <v>10.1</v>
      </c>
      <c r="N12" s="5">
        <v>1.7</v>
      </c>
      <c r="O12" s="5">
        <v>2</v>
      </c>
    </row>
    <row r="13" spans="1:15" x14ac:dyDescent="0.25">
      <c r="A13" s="9">
        <v>42185</v>
      </c>
      <c r="B13" s="5">
        <v>212</v>
      </c>
      <c r="C13" s="5">
        <v>4</v>
      </c>
      <c r="D13" s="5">
        <v>6.88</v>
      </c>
      <c r="E13" s="5">
        <v>0.02</v>
      </c>
      <c r="F13" s="5">
        <v>100</v>
      </c>
      <c r="G13" s="5">
        <v>100</v>
      </c>
      <c r="H13" s="5">
        <v>0.44</v>
      </c>
      <c r="I13" s="5">
        <v>1</v>
      </c>
      <c r="J13" s="5">
        <v>2</v>
      </c>
      <c r="K13" s="5">
        <v>2</v>
      </c>
      <c r="L13" s="5">
        <v>2</v>
      </c>
      <c r="M13" s="5">
        <v>2</v>
      </c>
      <c r="N13" s="5">
        <v>2.7</v>
      </c>
      <c r="O13" s="5">
        <v>2</v>
      </c>
    </row>
    <row r="14" spans="1:15" x14ac:dyDescent="0.25">
      <c r="A14" s="9">
        <v>42277</v>
      </c>
      <c r="B14" s="5">
        <v>281</v>
      </c>
      <c r="C14" s="5">
        <v>4</v>
      </c>
      <c r="D14" s="5">
        <v>6.2</v>
      </c>
      <c r="E14" s="5">
        <v>0.05</v>
      </c>
      <c r="F14" s="5">
        <v>100</v>
      </c>
      <c r="G14" s="5">
        <v>100</v>
      </c>
      <c r="H14" s="5">
        <v>2.4</v>
      </c>
      <c r="I14" s="5">
        <v>4</v>
      </c>
      <c r="J14" s="5">
        <v>25</v>
      </c>
      <c r="K14" s="5">
        <v>5</v>
      </c>
      <c r="L14" s="5">
        <v>40</v>
      </c>
      <c r="M14" s="5">
        <v>20</v>
      </c>
      <c r="N14" s="5">
        <v>3.1</v>
      </c>
      <c r="O14" s="5">
        <v>2</v>
      </c>
    </row>
    <row r="15" spans="1:15" x14ac:dyDescent="0.25">
      <c r="A15" s="9">
        <v>42369</v>
      </c>
      <c r="B15" s="5">
        <v>162</v>
      </c>
      <c r="C15" s="5">
        <v>162</v>
      </c>
      <c r="D15" s="5">
        <f xml:space="preserve"> 7.03</f>
        <v>7.03</v>
      </c>
      <c r="E15" s="5" t="s">
        <v>107</v>
      </c>
      <c r="F15" s="5">
        <v>100</v>
      </c>
      <c r="G15" s="5">
        <v>100</v>
      </c>
      <c r="H15" s="5">
        <v>0.28000000000000003</v>
      </c>
      <c r="I15" s="5" t="s">
        <v>106</v>
      </c>
      <c r="J15" s="5" t="s">
        <v>14</v>
      </c>
      <c r="K15" s="5" t="s">
        <v>55</v>
      </c>
      <c r="L15" s="5" t="s">
        <v>14</v>
      </c>
      <c r="M15" s="5" t="s">
        <v>14</v>
      </c>
      <c r="N15" s="5">
        <v>3.27</v>
      </c>
      <c r="O15" s="5" t="s">
        <v>11</v>
      </c>
    </row>
    <row r="16" spans="1:15" x14ac:dyDescent="0.25">
      <c r="A16" s="9">
        <v>42460</v>
      </c>
      <c r="B16" s="5">
        <v>193</v>
      </c>
      <c r="C16" s="5" t="s">
        <v>14</v>
      </c>
      <c r="D16" s="5">
        <v>6.9</v>
      </c>
      <c r="E16" s="5" t="s">
        <v>28</v>
      </c>
      <c r="F16" s="5">
        <v>100</v>
      </c>
      <c r="G16" s="5">
        <v>100</v>
      </c>
      <c r="H16" s="5" t="s">
        <v>91</v>
      </c>
      <c r="I16" s="5" t="s">
        <v>106</v>
      </c>
      <c r="J16" s="5" t="s">
        <v>14</v>
      </c>
      <c r="K16" s="5" t="s">
        <v>55</v>
      </c>
      <c r="L16" s="5" t="s">
        <v>14</v>
      </c>
      <c r="M16" s="5">
        <v>13.5</v>
      </c>
      <c r="N16" s="5">
        <v>3.23</v>
      </c>
      <c r="O16" s="5" t="s">
        <v>11</v>
      </c>
    </row>
    <row r="17" spans="1:15" x14ac:dyDescent="0.25">
      <c r="A17" s="9">
        <v>42551</v>
      </c>
      <c r="B17" s="5">
        <v>201</v>
      </c>
      <c r="C17" s="5" t="s">
        <v>14</v>
      </c>
      <c r="D17" s="5">
        <v>6.67</v>
      </c>
      <c r="E17" s="5" t="s">
        <v>107</v>
      </c>
      <c r="F17" s="5">
        <v>100</v>
      </c>
      <c r="G17" s="5">
        <v>100</v>
      </c>
      <c r="H17" s="5">
        <v>0.35</v>
      </c>
      <c r="I17" s="5" t="s">
        <v>106</v>
      </c>
      <c r="J17" s="5" t="s">
        <v>14</v>
      </c>
      <c r="K17" s="5" t="s">
        <v>55</v>
      </c>
      <c r="L17" s="5" t="s">
        <v>14</v>
      </c>
      <c r="M17" s="5">
        <v>7.7</v>
      </c>
      <c r="N17" s="5">
        <v>2.5</v>
      </c>
      <c r="O17" s="5" t="s">
        <v>11</v>
      </c>
    </row>
    <row r="18" spans="1:15" x14ac:dyDescent="0.25">
      <c r="A18" s="9">
        <v>42643</v>
      </c>
      <c r="B18" s="5">
        <v>256</v>
      </c>
      <c r="C18" s="5">
        <v>1.3</v>
      </c>
      <c r="D18" s="5">
        <v>6.39</v>
      </c>
      <c r="E18" s="5" t="s">
        <v>107</v>
      </c>
      <c r="F18" s="5">
        <v>100</v>
      </c>
      <c r="G18" s="5">
        <v>100</v>
      </c>
      <c r="H18" s="5">
        <v>1.4</v>
      </c>
      <c r="I18" s="5" t="s">
        <v>106</v>
      </c>
      <c r="J18" s="5" t="s">
        <v>14</v>
      </c>
      <c r="K18" s="5" t="s">
        <v>55</v>
      </c>
      <c r="L18" s="5" t="s">
        <v>14</v>
      </c>
      <c r="M18" s="5" t="s">
        <v>14</v>
      </c>
      <c r="N18" s="5">
        <v>3.15</v>
      </c>
      <c r="O18" s="5" t="s">
        <v>11</v>
      </c>
    </row>
    <row r="19" spans="1:15" x14ac:dyDescent="0.25">
      <c r="A19" s="9">
        <v>42735</v>
      </c>
      <c r="B19" s="5">
        <v>131</v>
      </c>
      <c r="C19" s="5">
        <v>9</v>
      </c>
      <c r="D19" s="5">
        <v>7.1</v>
      </c>
      <c r="E19" s="5" t="s">
        <v>28</v>
      </c>
      <c r="F19" s="5">
        <v>100</v>
      </c>
      <c r="G19" s="5">
        <v>100</v>
      </c>
      <c r="H19" s="5">
        <v>0.63</v>
      </c>
      <c r="I19" s="5" t="s">
        <v>106</v>
      </c>
      <c r="J19" s="5" t="s">
        <v>89</v>
      </c>
      <c r="K19" s="5" t="s">
        <v>55</v>
      </c>
      <c r="L19" s="5" t="s">
        <v>14</v>
      </c>
      <c r="M19" s="5" t="s">
        <v>14</v>
      </c>
      <c r="N19" s="5">
        <v>3.29</v>
      </c>
      <c r="O19" s="5" t="s">
        <v>35</v>
      </c>
    </row>
    <row r="20" spans="1:15" x14ac:dyDescent="0.25">
      <c r="A20" s="9">
        <v>42825</v>
      </c>
      <c r="B20" s="5">
        <v>458</v>
      </c>
      <c r="C20" s="5" t="s">
        <v>31</v>
      </c>
      <c r="D20" s="5">
        <v>6.74</v>
      </c>
      <c r="E20" s="5" t="s">
        <v>107</v>
      </c>
      <c r="F20" s="5">
        <v>100</v>
      </c>
      <c r="G20" s="5">
        <v>100</v>
      </c>
      <c r="H20" s="5">
        <v>11.4</v>
      </c>
      <c r="I20" s="5" t="s">
        <v>106</v>
      </c>
      <c r="J20" s="5">
        <v>5</v>
      </c>
      <c r="K20" s="5">
        <v>7.5</v>
      </c>
      <c r="L20" s="5">
        <v>5</v>
      </c>
      <c r="M20" s="5" t="s">
        <v>14</v>
      </c>
      <c r="N20" s="5">
        <v>2.2999999999999998</v>
      </c>
      <c r="O20" s="5" t="s">
        <v>35</v>
      </c>
    </row>
    <row r="21" spans="1:15" x14ac:dyDescent="0.25">
      <c r="A21" s="9">
        <v>42916</v>
      </c>
      <c r="B21" s="5">
        <v>155</v>
      </c>
      <c r="C21" s="5" t="s">
        <v>11</v>
      </c>
      <c r="D21" s="5">
        <v>6.99</v>
      </c>
      <c r="E21" s="5">
        <v>3.1E-2</v>
      </c>
      <c r="F21" s="5">
        <v>100</v>
      </c>
      <c r="G21" s="5">
        <v>100</v>
      </c>
      <c r="H21" s="5">
        <v>0.24</v>
      </c>
      <c r="I21" s="5" t="s">
        <v>106</v>
      </c>
      <c r="J21" s="5" t="s">
        <v>14</v>
      </c>
      <c r="K21" s="5" t="s">
        <v>55</v>
      </c>
      <c r="L21" s="5" t="s">
        <v>14</v>
      </c>
      <c r="M21" s="5" t="s">
        <v>14</v>
      </c>
      <c r="N21" s="5">
        <v>3.13</v>
      </c>
      <c r="O21" s="5" t="s">
        <v>35</v>
      </c>
    </row>
    <row r="22" spans="1:15" x14ac:dyDescent="0.25">
      <c r="A22" s="9">
        <v>43008</v>
      </c>
      <c r="B22" s="5">
        <v>167</v>
      </c>
      <c r="C22" s="5">
        <v>8.8000000000000007</v>
      </c>
      <c r="D22" s="5">
        <v>6.47</v>
      </c>
      <c r="E22" s="5" t="s">
        <v>107</v>
      </c>
      <c r="F22" s="5">
        <v>100</v>
      </c>
      <c r="G22" s="5">
        <v>100</v>
      </c>
      <c r="H22" s="5">
        <v>2.76</v>
      </c>
      <c r="I22" s="5" t="s">
        <v>106</v>
      </c>
      <c r="J22" s="5" t="s">
        <v>14</v>
      </c>
      <c r="K22" s="5" t="s">
        <v>55</v>
      </c>
      <c r="L22" s="5" t="s">
        <v>14</v>
      </c>
      <c r="M22" s="5" t="s">
        <v>14</v>
      </c>
      <c r="N22" s="5">
        <v>4.01</v>
      </c>
      <c r="O22" s="5" t="s">
        <v>35</v>
      </c>
    </row>
    <row r="23" spans="1:15" x14ac:dyDescent="0.25">
      <c r="A23" s="9">
        <v>43100</v>
      </c>
      <c r="B23" s="5">
        <v>153</v>
      </c>
      <c r="C23" s="5">
        <v>2.7</v>
      </c>
      <c r="D23" s="5">
        <v>6.83</v>
      </c>
      <c r="E23" s="5">
        <v>0.02</v>
      </c>
      <c r="F23" s="5">
        <v>100</v>
      </c>
      <c r="G23" s="5">
        <v>100</v>
      </c>
      <c r="H23" s="5">
        <v>0.53</v>
      </c>
      <c r="I23" s="5" t="s">
        <v>14</v>
      </c>
      <c r="J23" s="5" t="s">
        <v>89</v>
      </c>
      <c r="K23" s="5" t="s">
        <v>57</v>
      </c>
      <c r="L23" s="5" t="s">
        <v>89</v>
      </c>
      <c r="M23" s="5" t="s">
        <v>89</v>
      </c>
      <c r="N23" s="5">
        <v>3</v>
      </c>
      <c r="O23" s="5" t="s">
        <v>11</v>
      </c>
    </row>
    <row r="24" spans="1:15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</sheetData>
  <sortState xmlns:xlrd2="http://schemas.microsoft.com/office/spreadsheetml/2017/richdata2" columnSort="1" ref="B1:O25">
    <sortCondition ref="B1:O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9CDB7-F1D7-4337-B480-67884C4393A4}">
  <dimension ref="A1:AB18"/>
  <sheetViews>
    <sheetView workbookViewId="0"/>
  </sheetViews>
  <sheetFormatPr defaultColWidth="8.7109375" defaultRowHeight="15" x14ac:dyDescent="0.25"/>
  <cols>
    <col min="1" max="1" width="15.5703125" style="10" customWidth="1"/>
    <col min="2" max="28" width="10.5703125" style="2" customWidth="1"/>
    <col min="29" max="16384" width="8.7109375" style="2"/>
  </cols>
  <sheetData>
    <row r="1" spans="1:28" x14ac:dyDescent="0.25">
      <c r="A1" s="7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2.75" x14ac:dyDescent="0.25">
      <c r="A2" s="8" t="s">
        <v>143</v>
      </c>
      <c r="B2" s="3" t="s">
        <v>165</v>
      </c>
      <c r="C2" s="3" t="s">
        <v>166</v>
      </c>
      <c r="D2" s="3" t="s">
        <v>167</v>
      </c>
      <c r="E2" s="3" t="s">
        <v>67</v>
      </c>
      <c r="F2" s="3" t="s">
        <v>68</v>
      </c>
      <c r="G2" s="3" t="s">
        <v>69</v>
      </c>
      <c r="H2" s="3" t="s">
        <v>1</v>
      </c>
      <c r="I2" s="3" t="s">
        <v>70</v>
      </c>
      <c r="J2" s="3" t="s">
        <v>2</v>
      </c>
      <c r="K2" s="3" t="s">
        <v>71</v>
      </c>
      <c r="L2" s="3" t="s">
        <v>72</v>
      </c>
      <c r="M2" s="3" t="s">
        <v>73</v>
      </c>
      <c r="N2" s="3" t="s">
        <v>74</v>
      </c>
      <c r="O2" s="3" t="s">
        <v>75</v>
      </c>
      <c r="P2" s="3" t="s">
        <v>76</v>
      </c>
      <c r="Q2" s="3" t="s">
        <v>77</v>
      </c>
      <c r="R2" s="3" t="s">
        <v>78</v>
      </c>
      <c r="S2" s="3" t="s">
        <v>79</v>
      </c>
      <c r="T2" s="3" t="s">
        <v>80</v>
      </c>
      <c r="U2" s="3" t="s">
        <v>81</v>
      </c>
      <c r="V2" s="3" t="s">
        <v>4</v>
      </c>
      <c r="W2" s="3" t="s">
        <v>82</v>
      </c>
      <c r="X2" s="3" t="s">
        <v>83</v>
      </c>
      <c r="Y2" s="3" t="s">
        <v>84</v>
      </c>
      <c r="Z2" s="3" t="s">
        <v>85</v>
      </c>
      <c r="AA2" s="3" t="s">
        <v>86</v>
      </c>
      <c r="AB2" s="3" t="s">
        <v>87</v>
      </c>
    </row>
    <row r="3" spans="1:28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159</v>
      </c>
      <c r="O3" s="3" t="s">
        <v>159</v>
      </c>
      <c r="P3" s="3" t="s">
        <v>159</v>
      </c>
      <c r="Q3" s="3" t="s">
        <v>159</v>
      </c>
      <c r="R3" s="3" t="s">
        <v>159</v>
      </c>
      <c r="S3" s="3" t="s">
        <v>159</v>
      </c>
      <c r="T3" s="3" t="s">
        <v>159</v>
      </c>
      <c r="U3" s="3" t="s">
        <v>159</v>
      </c>
      <c r="V3" s="3" t="s">
        <v>159</v>
      </c>
      <c r="W3" s="3" t="s">
        <v>159</v>
      </c>
      <c r="X3" s="3" t="s">
        <v>159</v>
      </c>
      <c r="Y3" s="3" t="s">
        <v>159</v>
      </c>
      <c r="Z3" s="3" t="s">
        <v>159</v>
      </c>
      <c r="AA3" s="3" t="s">
        <v>159</v>
      </c>
      <c r="AB3" s="3" t="s">
        <v>159</v>
      </c>
    </row>
    <row r="4" spans="1:28" x14ac:dyDescent="0.25">
      <c r="A4" s="8" t="s">
        <v>144</v>
      </c>
      <c r="B4" s="4" t="s">
        <v>155</v>
      </c>
      <c r="C4" s="4" t="s">
        <v>150</v>
      </c>
      <c r="D4" s="4" t="s">
        <v>150</v>
      </c>
      <c r="E4" s="4" t="s">
        <v>150</v>
      </c>
      <c r="F4" s="4" t="s">
        <v>150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150</v>
      </c>
      <c r="L4" s="4" t="s">
        <v>150</v>
      </c>
      <c r="M4" s="4" t="s">
        <v>150</v>
      </c>
      <c r="N4" s="4" t="s">
        <v>150</v>
      </c>
      <c r="O4" s="4" t="s">
        <v>164</v>
      </c>
      <c r="P4" s="4" t="s">
        <v>150</v>
      </c>
      <c r="Q4" s="4" t="s">
        <v>150</v>
      </c>
      <c r="R4" s="4" t="s">
        <v>150</v>
      </c>
      <c r="S4" s="4" t="s">
        <v>150</v>
      </c>
      <c r="T4" s="4" t="s">
        <v>150</v>
      </c>
      <c r="U4" s="4" t="s">
        <v>150</v>
      </c>
      <c r="V4" s="4" t="s">
        <v>150</v>
      </c>
      <c r="W4" s="4" t="s">
        <v>150</v>
      </c>
      <c r="X4" s="4" t="s">
        <v>150</v>
      </c>
      <c r="Y4" s="4" t="s">
        <v>150</v>
      </c>
      <c r="Z4" s="4" t="s">
        <v>150</v>
      </c>
      <c r="AA4" s="4" t="s">
        <v>150</v>
      </c>
      <c r="AB4" s="4" t="s">
        <v>150</v>
      </c>
    </row>
    <row r="5" spans="1:28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  <c r="N5" s="4" t="s">
        <v>151</v>
      </c>
      <c r="O5" s="4" t="s">
        <v>151</v>
      </c>
      <c r="P5" s="4" t="s">
        <v>151</v>
      </c>
      <c r="Q5" s="4" t="s">
        <v>151</v>
      </c>
      <c r="R5" s="4" t="s">
        <v>151</v>
      </c>
      <c r="S5" s="4" t="s">
        <v>151</v>
      </c>
      <c r="T5" s="4" t="s">
        <v>151</v>
      </c>
      <c r="U5" s="4" t="s">
        <v>151</v>
      </c>
      <c r="V5" s="4" t="s">
        <v>151</v>
      </c>
      <c r="W5" s="4" t="s">
        <v>151</v>
      </c>
      <c r="X5" s="4" t="s">
        <v>151</v>
      </c>
      <c r="Y5" s="4" t="s">
        <v>151</v>
      </c>
      <c r="Z5" s="4" t="s">
        <v>151</v>
      </c>
      <c r="AA5" s="4" t="s">
        <v>151</v>
      </c>
      <c r="AB5" s="4" t="s">
        <v>151</v>
      </c>
    </row>
    <row r="6" spans="1:28" x14ac:dyDescent="0.25">
      <c r="A6" s="8" t="s">
        <v>146</v>
      </c>
      <c r="B6" s="4">
        <f>IF(COUNTIF($B$11:$B$18,"*&lt;*")&lt;&gt;0,0,MIN($B$11:$B$18))</f>
        <v>0</v>
      </c>
      <c r="C6" s="4" t="s">
        <v>163</v>
      </c>
      <c r="D6" s="4">
        <f>IF(COUNTIF($D$11:$D$18,"*&lt;*")&lt;&gt;0,0,MIN($D$11:$D$18))</f>
        <v>152</v>
      </c>
      <c r="E6" s="4" t="s">
        <v>163</v>
      </c>
      <c r="F6" s="4" t="s">
        <v>163</v>
      </c>
      <c r="G6" s="4" t="s">
        <v>163</v>
      </c>
      <c r="H6" s="4">
        <f>IF(COUNTIF($H$11:$H$18,"*&lt;*")&lt;&gt;0,0,MIN($H$11:$H$18))</f>
        <v>0</v>
      </c>
      <c r="I6" s="4" t="s">
        <v>163</v>
      </c>
      <c r="J6" s="4" t="s">
        <v>163</v>
      </c>
      <c r="K6" s="4" t="s">
        <v>163</v>
      </c>
      <c r="L6" s="4" t="s">
        <v>163</v>
      </c>
      <c r="M6" s="4" t="s">
        <v>163</v>
      </c>
      <c r="N6" s="4" t="s">
        <v>163</v>
      </c>
      <c r="O6" s="4">
        <f>IF(COUNTIF($O$11:$O$18,"*&lt;*")&lt;&gt;0,0,MIN($O$11:$O$18))</f>
        <v>2</v>
      </c>
      <c r="P6" s="4" t="s">
        <v>163</v>
      </c>
      <c r="Q6" s="4" t="s">
        <v>163</v>
      </c>
      <c r="R6" s="4" t="s">
        <v>163</v>
      </c>
      <c r="S6" s="4" t="s">
        <v>163</v>
      </c>
      <c r="T6" s="4" t="s">
        <v>163</v>
      </c>
      <c r="U6" s="4" t="s">
        <v>163</v>
      </c>
      <c r="V6" s="4" t="s">
        <v>163</v>
      </c>
      <c r="W6" s="4" t="s">
        <v>163</v>
      </c>
      <c r="X6" s="4">
        <f>IF(COUNTIF($X$11:$X$18,"*&lt;*")&lt;&gt;0,0,MIN($X$11:$X$18))</f>
        <v>0</v>
      </c>
      <c r="Y6" s="4" t="s">
        <v>163</v>
      </c>
      <c r="Z6" s="4">
        <f>IF(COUNTIF($Z$11:$Z$18,"*&lt;*")&lt;&gt;0,0,MIN($Z$11:$Z$18))</f>
        <v>0</v>
      </c>
      <c r="AA6" s="4">
        <f>IF(COUNTIF($AA$11:$AA$18,"*&lt;*")&lt;&gt;0,0,MIN($AA$11:$AA$18))</f>
        <v>0</v>
      </c>
      <c r="AB6" s="4" t="s">
        <v>163</v>
      </c>
    </row>
    <row r="7" spans="1:28" x14ac:dyDescent="0.25">
      <c r="A7" s="8" t="s">
        <v>147</v>
      </c>
      <c r="B7" s="4">
        <f>IF(SUM($B$11:$B$18)=0,0,MAX($B$11:$B$18))</f>
        <v>0.34799999999999998</v>
      </c>
      <c r="C7" s="4" t="s">
        <v>163</v>
      </c>
      <c r="D7" s="4">
        <f>IF(SUM($D$11:$D$18)=0,0,MAX($D$11:$D$18))</f>
        <v>1500</v>
      </c>
      <c r="E7" s="4" t="s">
        <v>163</v>
      </c>
      <c r="F7" s="4" t="s">
        <v>163</v>
      </c>
      <c r="G7" s="4" t="s">
        <v>163</v>
      </c>
      <c r="H7" s="4">
        <f>IF(SUM($H$11:$H$18)=0,0,MAX($H$11:$H$18))</f>
        <v>1.68</v>
      </c>
      <c r="I7" s="4" t="s">
        <v>163</v>
      </c>
      <c r="J7" s="4" t="s">
        <v>163</v>
      </c>
      <c r="K7" s="4" t="s">
        <v>163</v>
      </c>
      <c r="L7" s="4" t="s">
        <v>163</v>
      </c>
      <c r="M7" s="4" t="s">
        <v>163</v>
      </c>
      <c r="N7" s="4" t="s">
        <v>163</v>
      </c>
      <c r="O7" s="4">
        <f>IF(SUM($O$11:$O$18)=0,0,MAX($O$11:$O$18))</f>
        <v>33</v>
      </c>
      <c r="P7" s="4" t="s">
        <v>163</v>
      </c>
      <c r="Q7" s="4" t="s">
        <v>163</v>
      </c>
      <c r="R7" s="4" t="s">
        <v>163</v>
      </c>
      <c r="S7" s="4" t="s">
        <v>163</v>
      </c>
      <c r="T7" s="4" t="s">
        <v>163</v>
      </c>
      <c r="U7" s="4" t="s">
        <v>163</v>
      </c>
      <c r="V7" s="4" t="s">
        <v>163</v>
      </c>
      <c r="W7" s="4" t="s">
        <v>163</v>
      </c>
      <c r="X7" s="4">
        <f>IF(SUM($X$11:$X$18)=0,0,MAX($X$11:$X$18))</f>
        <v>15</v>
      </c>
      <c r="Y7" s="4" t="s">
        <v>163</v>
      </c>
      <c r="Z7" s="4">
        <f>IF(SUM($Z$11:$Z$18)=0,0,MAX($Z$11:$Z$18))</f>
        <v>4.0999999999999996</v>
      </c>
      <c r="AA7" s="4">
        <f>IF(SUM($AA$11:$AA$18)=0,0,MAX($AA$11:$AA$18))</f>
        <v>1.34</v>
      </c>
      <c r="AB7" s="4" t="s">
        <v>163</v>
      </c>
    </row>
    <row r="8" spans="1:28" x14ac:dyDescent="0.25">
      <c r="A8" s="8" t="s">
        <v>148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5.0500000000000003E-2</v>
      </c>
      <c r="C8" s="4" t="s">
        <v>163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162.5</v>
      </c>
      <c r="E8" s="4" t="s">
        <v>163</v>
      </c>
      <c r="F8" s="4" t="s">
        <v>163</v>
      </c>
      <c r="G8" s="4" t="s">
        <v>163</v>
      </c>
      <c r="H8" s="4" t="str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Non-Detect</v>
      </c>
      <c r="I8" s="4" t="s">
        <v>163</v>
      </c>
      <c r="J8" s="4" t="s">
        <v>163</v>
      </c>
      <c r="K8" s="4" t="s">
        <v>163</v>
      </c>
      <c r="L8" s="4" t="s">
        <v>163</v>
      </c>
      <c r="M8" s="4" t="s">
        <v>163</v>
      </c>
      <c r="N8" s="4" t="s">
        <v>163</v>
      </c>
      <c r="O8" s="4">
        <f>IFERROR(IF(ISODD(COUNTA($O$11:$O$18)),LARGE($O$11:$O$18,INT(COUNTA($O$11:$O$18)/2)+1),(LARGE($O$11:$O$18,INT(COUNTA($O$11:$O$18)/2)+1)+LARGE($O$11:$O$18,INT(COUNTA($O$11:$O$18)/2)))/2),IF(COUNT($O$11:$O$18)=COUNTA($O$11:$O$18)/2,SMALL($O$11:$O$18,1)/2, "Non-Detect"))</f>
        <v>3.5</v>
      </c>
      <c r="P8" s="4" t="s">
        <v>163</v>
      </c>
      <c r="Q8" s="4" t="s">
        <v>163</v>
      </c>
      <c r="R8" s="4" t="s">
        <v>163</v>
      </c>
      <c r="S8" s="4" t="s">
        <v>163</v>
      </c>
      <c r="T8" s="4" t="s">
        <v>163</v>
      </c>
      <c r="U8" s="4" t="s">
        <v>163</v>
      </c>
      <c r="V8" s="4" t="s">
        <v>163</v>
      </c>
      <c r="W8" s="4" t="s">
        <v>163</v>
      </c>
      <c r="X8" s="4" t="str">
        <f>IFERROR(IF(ISODD(COUNTA($X$11:$X$18)),LARGE($X$11:$X$18,INT(COUNTA($X$11:$X$18)/2)+1),(LARGE($X$11:$X$18,INT(COUNTA($X$11:$X$18)/2)+1)+LARGE($X$11:$X$18,INT(COUNTA($X$11:$X$18)/2)))/2),IF(COUNT($X$11:$X$18)=COUNTA($X$11:$X$18)/2,SMALL($X$11:$X$18,1)/2, "Non-Detect"))</f>
        <v>Non-Detect</v>
      </c>
      <c r="Y8" s="4" t="s">
        <v>163</v>
      </c>
      <c r="Z8" s="4" t="str">
        <f>IFERROR(IF(ISODD(COUNTA($Z$11:$Z$18)),LARGE($Z$11:$Z$18,INT(COUNTA($Z$11:$Z$18)/2)+1),(LARGE($Z$11:$Z$18,INT(COUNTA($Z$11:$Z$18)/2)+1)+LARGE($Z$11:$Z$18,INT(COUNTA($Z$11:$Z$18)/2)))/2),IF(COUNT($Z$11:$Z$18)=COUNTA($Z$11:$Z$18)/2,SMALL($Z$11:$Z$18,1)/2, "Non-Detect"))</f>
        <v>Non-Detect</v>
      </c>
      <c r="AA8" s="4" t="str">
        <f>IFERROR(IF(ISODD(COUNTA($AA$11:$AA$18)),LARGE($AA$11:$AA$18,INT(COUNTA($AA$11:$AA$18)/2)+1),(LARGE($AA$11:$AA$18,INT(COUNTA($AA$11:$AA$18)/2)+1)+LARGE($AA$11:$AA$18,INT(COUNTA($AA$11:$AA$18)/2)))/2),IF(COUNT($AA$11:$AA$18)=COUNTA($AA$11:$AA$18)/2,SMALL($AA$11:$AA$18,1)/2, "Non-Detect"))</f>
        <v>Non-Detect</v>
      </c>
      <c r="AB8" s="4" t="s">
        <v>163</v>
      </c>
    </row>
    <row r="9" spans="1:28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161</v>
      </c>
      <c r="Q9" s="4" t="s">
        <v>161</v>
      </c>
      <c r="R9" s="4" t="s">
        <v>161</v>
      </c>
      <c r="S9" s="4" t="s">
        <v>161</v>
      </c>
      <c r="T9" s="4" t="s">
        <v>161</v>
      </c>
      <c r="U9" s="4" t="s">
        <v>161</v>
      </c>
      <c r="V9" s="4" t="s">
        <v>161</v>
      </c>
      <c r="W9" s="4" t="s">
        <v>161</v>
      </c>
      <c r="X9" s="4" t="s">
        <v>161</v>
      </c>
      <c r="Y9" s="4" t="s">
        <v>161</v>
      </c>
      <c r="Z9" s="4" t="s">
        <v>161</v>
      </c>
      <c r="AA9" s="4" t="s">
        <v>161</v>
      </c>
      <c r="AB9" s="4" t="s">
        <v>161</v>
      </c>
    </row>
    <row r="10" spans="1:28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9">
        <v>43220</v>
      </c>
      <c r="B15" s="5" t="s">
        <v>39</v>
      </c>
      <c r="C15" s="5" t="s">
        <v>14</v>
      </c>
      <c r="D15" s="5">
        <v>1500</v>
      </c>
      <c r="E15" s="5" t="s">
        <v>38</v>
      </c>
      <c r="F15" s="5" t="s">
        <v>38</v>
      </c>
      <c r="G15" s="5" t="s">
        <v>38</v>
      </c>
      <c r="H15" s="5">
        <v>1.68</v>
      </c>
      <c r="I15" s="5" t="s">
        <v>39</v>
      </c>
      <c r="J15" s="5" t="s">
        <v>38</v>
      </c>
      <c r="K15" s="5" t="s">
        <v>38</v>
      </c>
      <c r="L15" s="5" t="s">
        <v>39</v>
      </c>
      <c r="M15" s="5" t="s">
        <v>38</v>
      </c>
      <c r="N15" s="5" t="s">
        <v>38</v>
      </c>
      <c r="O15" s="5" t="s">
        <v>39</v>
      </c>
      <c r="P15" s="5" t="s">
        <v>109</v>
      </c>
      <c r="Q15" s="5" t="s">
        <v>39</v>
      </c>
      <c r="R15" s="5" t="s">
        <v>39</v>
      </c>
      <c r="S15" s="5" t="s">
        <v>38</v>
      </c>
      <c r="T15" s="5" t="s">
        <v>38</v>
      </c>
      <c r="U15" s="5" t="s">
        <v>38</v>
      </c>
      <c r="V15" s="5" t="s">
        <v>38</v>
      </c>
      <c r="W15" s="5" t="s">
        <v>39</v>
      </c>
      <c r="X15" s="5">
        <v>15</v>
      </c>
      <c r="Y15" s="5" t="s">
        <v>39</v>
      </c>
      <c r="Z15" s="5" t="s">
        <v>89</v>
      </c>
      <c r="AA15" s="5">
        <v>1.34</v>
      </c>
      <c r="AB15" s="5" t="s">
        <v>39</v>
      </c>
    </row>
    <row r="16" spans="1:28" x14ac:dyDescent="0.25">
      <c r="A16" s="9">
        <v>43585</v>
      </c>
      <c r="B16" s="5">
        <v>0.34799999999999998</v>
      </c>
      <c r="C16" s="5" t="s">
        <v>102</v>
      </c>
      <c r="D16" s="5">
        <v>152</v>
      </c>
      <c r="E16" s="5" t="s">
        <v>49</v>
      </c>
      <c r="F16" s="5" t="s">
        <v>49</v>
      </c>
      <c r="G16" s="5" t="s">
        <v>49</v>
      </c>
      <c r="H16" s="5" t="s">
        <v>42</v>
      </c>
      <c r="I16" s="5" t="s">
        <v>43</v>
      </c>
      <c r="J16" s="5" t="s">
        <v>43</v>
      </c>
      <c r="K16" s="5" t="s">
        <v>43</v>
      </c>
      <c r="L16" s="5" t="s">
        <v>49</v>
      </c>
      <c r="M16" s="5" t="s">
        <v>43</v>
      </c>
      <c r="N16" s="5" t="s">
        <v>43</v>
      </c>
      <c r="O16" s="5">
        <v>2</v>
      </c>
      <c r="P16" s="5" t="s">
        <v>20</v>
      </c>
      <c r="Q16" s="5" t="s">
        <v>43</v>
      </c>
      <c r="R16" s="5" t="s">
        <v>42</v>
      </c>
      <c r="S16" s="5" t="s">
        <v>49</v>
      </c>
      <c r="T16" s="5" t="s">
        <v>49</v>
      </c>
      <c r="U16" s="5" t="s">
        <v>43</v>
      </c>
      <c r="V16" s="5" t="s">
        <v>49</v>
      </c>
      <c r="W16" s="5" t="s">
        <v>49</v>
      </c>
      <c r="X16" s="5" t="s">
        <v>110</v>
      </c>
      <c r="Y16" s="5" t="s">
        <v>49</v>
      </c>
      <c r="Z16" s="5">
        <v>4.0999999999999996</v>
      </c>
      <c r="AA16" s="5" t="s">
        <v>42</v>
      </c>
      <c r="AB16" s="5" t="s">
        <v>42</v>
      </c>
    </row>
    <row r="17" spans="1:28" x14ac:dyDescent="0.25">
      <c r="A17" s="9">
        <v>43951</v>
      </c>
      <c r="B17" s="5">
        <v>0.10100000000000001</v>
      </c>
      <c r="C17" s="5" t="s">
        <v>102</v>
      </c>
      <c r="D17" s="5">
        <v>165</v>
      </c>
      <c r="E17" s="5" t="s">
        <v>43</v>
      </c>
      <c r="F17" s="5" t="s">
        <v>43</v>
      </c>
      <c r="G17" s="5" t="s">
        <v>43</v>
      </c>
      <c r="H17" s="5" t="s">
        <v>46</v>
      </c>
      <c r="I17" s="5" t="s">
        <v>43</v>
      </c>
      <c r="J17" s="5" t="s">
        <v>43</v>
      </c>
      <c r="K17" s="5" t="s">
        <v>43</v>
      </c>
      <c r="L17" s="5" t="s">
        <v>43</v>
      </c>
      <c r="M17" s="5" t="s">
        <v>43</v>
      </c>
      <c r="N17" s="5" t="s">
        <v>43</v>
      </c>
      <c r="O17" s="5">
        <v>5</v>
      </c>
      <c r="P17" s="5" t="s">
        <v>20</v>
      </c>
      <c r="Q17" s="5" t="s">
        <v>43</v>
      </c>
      <c r="R17" s="5" t="s">
        <v>42</v>
      </c>
      <c r="S17" s="5" t="s">
        <v>43</v>
      </c>
      <c r="T17" s="5" t="s">
        <v>43</v>
      </c>
      <c r="U17" s="5" t="s">
        <v>43</v>
      </c>
      <c r="V17" s="5" t="s">
        <v>49</v>
      </c>
      <c r="W17" s="5" t="s">
        <v>43</v>
      </c>
      <c r="X17" s="5" t="s">
        <v>110</v>
      </c>
      <c r="Y17" s="5" t="s">
        <v>43</v>
      </c>
      <c r="Z17" s="5" t="s">
        <v>111</v>
      </c>
      <c r="AA17" s="5" t="s">
        <v>42</v>
      </c>
      <c r="AB17" s="5" t="s">
        <v>42</v>
      </c>
    </row>
    <row r="18" spans="1:28" x14ac:dyDescent="0.25">
      <c r="A18" s="9">
        <v>44316</v>
      </c>
      <c r="B18" s="5" t="s">
        <v>112</v>
      </c>
      <c r="C18" s="5" t="s">
        <v>42</v>
      </c>
      <c r="D18" s="5">
        <v>160</v>
      </c>
      <c r="E18" s="5" t="s">
        <v>43</v>
      </c>
      <c r="F18" s="5" t="s">
        <v>43</v>
      </c>
      <c r="G18" s="5" t="s">
        <v>43</v>
      </c>
      <c r="H18" s="5" t="s">
        <v>42</v>
      </c>
      <c r="I18" s="5" t="s">
        <v>43</v>
      </c>
      <c r="J18" s="5" t="s">
        <v>43</v>
      </c>
      <c r="K18" s="5" t="s">
        <v>43</v>
      </c>
      <c r="L18" s="5" t="s">
        <v>43</v>
      </c>
      <c r="M18" s="5" t="s">
        <v>43</v>
      </c>
      <c r="N18" s="5" t="s">
        <v>43</v>
      </c>
      <c r="O18" s="5">
        <v>33</v>
      </c>
      <c r="P18" s="5" t="s">
        <v>20</v>
      </c>
      <c r="Q18" s="5" t="s">
        <v>43</v>
      </c>
      <c r="R18" s="5" t="s">
        <v>42</v>
      </c>
      <c r="S18" s="5" t="s">
        <v>43</v>
      </c>
      <c r="T18" s="5" t="s">
        <v>43</v>
      </c>
      <c r="U18" s="5" t="s">
        <v>43</v>
      </c>
      <c r="V18" s="5" t="s">
        <v>49</v>
      </c>
      <c r="W18" s="5" t="s">
        <v>43</v>
      </c>
      <c r="X18" s="5" t="s">
        <v>110</v>
      </c>
      <c r="Y18" s="5" t="s">
        <v>43</v>
      </c>
      <c r="Z18" s="5" t="s">
        <v>111</v>
      </c>
      <c r="AA18" s="5" t="s">
        <v>42</v>
      </c>
      <c r="AB18" s="5" t="s">
        <v>42</v>
      </c>
    </row>
  </sheetData>
  <sortState xmlns:xlrd2="http://schemas.microsoft.com/office/spreadsheetml/2017/richdata2" columnSort="1" ref="B1:AB18">
    <sortCondition ref="B1:AB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C69A-9005-4501-9FA9-0ED1737FD5FB}">
  <dimension ref="A1:B38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113</v>
      </c>
      <c r="B1" s="1"/>
    </row>
    <row r="2" spans="1:2" ht="42.75" x14ac:dyDescent="0.25">
      <c r="A2" s="8" t="s">
        <v>143</v>
      </c>
      <c r="B2" s="3" t="s">
        <v>114</v>
      </c>
    </row>
    <row r="3" spans="1:2" x14ac:dyDescent="0.25">
      <c r="A3" s="8"/>
      <c r="B3" s="3" t="s">
        <v>159</v>
      </c>
    </row>
    <row r="4" spans="1:2" x14ac:dyDescent="0.25">
      <c r="A4" s="8" t="s">
        <v>144</v>
      </c>
      <c r="B4" s="4" t="s">
        <v>150</v>
      </c>
    </row>
    <row r="5" spans="1:2" x14ac:dyDescent="0.25">
      <c r="A5" s="8" t="s">
        <v>145</v>
      </c>
      <c r="B5" s="4" t="s">
        <v>151</v>
      </c>
    </row>
    <row r="6" spans="1:2" x14ac:dyDescent="0.25">
      <c r="A6" s="8" t="s">
        <v>146</v>
      </c>
      <c r="B6" s="4">
        <f>IF(COUNTIF($B$11:$B$38,"*&lt;*")&lt;&gt;0,0,MIN($B$11:$B$38))</f>
        <v>0</v>
      </c>
    </row>
    <row r="7" spans="1:2" x14ac:dyDescent="0.25">
      <c r="A7" s="8" t="s">
        <v>147</v>
      </c>
      <c r="B7" s="4">
        <f>IF(SUM($B$11:$B$38)=0,0,MAX($B$11:$B$38))</f>
        <v>68.5</v>
      </c>
    </row>
    <row r="8" spans="1:2" x14ac:dyDescent="0.25">
      <c r="A8" s="8" t="s">
        <v>148</v>
      </c>
      <c r="B8" s="4">
        <f>IFERROR(IF(ISODD(COUNTA($B$11:$B$38)),LARGE($B$11:$B$38,INT(COUNTA($B$11:$B$38)/2)+1),(LARGE($B$11:$B$38,INT(COUNTA($B$11:$B$38)/2)+1)+LARGE($B$11:$B$38,INT(COUNTA($B$11:$B$38)/2)))/2),IF(COUNT($B$11:$B$38)=COUNTA($B$11:$B$38)/2,SMALL($B$11:$B$38,1)/2, "Non-Detect"))</f>
        <v>7.88</v>
      </c>
    </row>
    <row r="9" spans="1:2" x14ac:dyDescent="0.25">
      <c r="A9" s="8" t="s">
        <v>149</v>
      </c>
      <c r="B9" s="4" t="s">
        <v>161</v>
      </c>
    </row>
    <row r="10" spans="1:2" ht="42.75" x14ac:dyDescent="0.25">
      <c r="A10" s="11" t="s">
        <v>180</v>
      </c>
      <c r="B10" s="5"/>
    </row>
    <row r="11" spans="1:2" x14ac:dyDescent="0.25">
      <c r="A11" s="9">
        <v>42004</v>
      </c>
      <c r="B11" s="5"/>
    </row>
    <row r="12" spans="1:2" x14ac:dyDescent="0.25">
      <c r="A12" s="9">
        <v>42094</v>
      </c>
      <c r="B12" s="5">
        <v>39.799999999999997</v>
      </c>
    </row>
    <row r="13" spans="1:2" x14ac:dyDescent="0.25">
      <c r="A13" s="9">
        <v>42185</v>
      </c>
      <c r="B13" s="5">
        <v>67.5</v>
      </c>
    </row>
    <row r="14" spans="1:2" x14ac:dyDescent="0.25">
      <c r="A14" s="9">
        <v>42277</v>
      </c>
      <c r="B14" s="5">
        <v>59.2</v>
      </c>
    </row>
    <row r="15" spans="1:2" x14ac:dyDescent="0.25">
      <c r="A15" s="9">
        <v>42369</v>
      </c>
      <c r="B15" s="5">
        <v>53.1</v>
      </c>
    </row>
    <row r="16" spans="1:2" x14ac:dyDescent="0.25">
      <c r="A16" s="9">
        <v>42460</v>
      </c>
      <c r="B16" s="5">
        <v>29.7</v>
      </c>
    </row>
    <row r="17" spans="1:2" x14ac:dyDescent="0.25">
      <c r="A17" s="9">
        <v>42551</v>
      </c>
      <c r="B17" s="5">
        <v>44.1</v>
      </c>
    </row>
    <row r="18" spans="1:2" x14ac:dyDescent="0.25">
      <c r="A18" s="9">
        <v>42643</v>
      </c>
      <c r="B18" s="5">
        <v>68.5</v>
      </c>
    </row>
    <row r="19" spans="1:2" x14ac:dyDescent="0.25">
      <c r="A19" s="9">
        <v>42735</v>
      </c>
      <c r="B19" s="5">
        <v>39.799999999999997</v>
      </c>
    </row>
    <row r="20" spans="1:2" x14ac:dyDescent="0.25">
      <c r="A20" s="9">
        <v>42825</v>
      </c>
      <c r="B20" s="5">
        <v>26.4</v>
      </c>
    </row>
    <row r="21" spans="1:2" x14ac:dyDescent="0.25">
      <c r="A21" s="9">
        <v>42916</v>
      </c>
      <c r="B21" s="5">
        <v>17.399999999999999</v>
      </c>
    </row>
    <row r="22" spans="1:2" x14ac:dyDescent="0.25">
      <c r="A22" s="9">
        <v>43008</v>
      </c>
      <c r="B22" s="5">
        <v>24.5</v>
      </c>
    </row>
    <row r="23" spans="1:2" x14ac:dyDescent="0.25">
      <c r="A23" s="9">
        <v>43100</v>
      </c>
      <c r="B23" s="5">
        <v>15.7</v>
      </c>
    </row>
    <row r="24" spans="1:2" x14ac:dyDescent="0.25">
      <c r="A24" s="9">
        <v>43190</v>
      </c>
      <c r="B24" s="5">
        <v>7.88</v>
      </c>
    </row>
    <row r="25" spans="1:2" x14ac:dyDescent="0.25">
      <c r="A25" s="9">
        <v>43281</v>
      </c>
      <c r="B25" s="5">
        <v>7.88</v>
      </c>
    </row>
    <row r="26" spans="1:2" x14ac:dyDescent="0.25">
      <c r="A26" s="9">
        <v>43373</v>
      </c>
      <c r="B26" s="5" t="s">
        <v>102</v>
      </c>
    </row>
    <row r="27" spans="1:2" x14ac:dyDescent="0.25">
      <c r="A27" s="9">
        <v>43465</v>
      </c>
      <c r="B27" s="5" t="s">
        <v>102</v>
      </c>
    </row>
    <row r="28" spans="1:2" x14ac:dyDescent="0.25">
      <c r="A28" s="9">
        <v>43555</v>
      </c>
      <c r="B28" s="5" t="s">
        <v>102</v>
      </c>
    </row>
    <row r="29" spans="1:2" x14ac:dyDescent="0.25">
      <c r="A29" s="9">
        <v>43646</v>
      </c>
      <c r="B29" s="5">
        <v>1.3</v>
      </c>
    </row>
    <row r="30" spans="1:2" x14ac:dyDescent="0.25">
      <c r="A30" s="9">
        <v>43738</v>
      </c>
      <c r="B30" s="5">
        <v>1.7</v>
      </c>
    </row>
    <row r="31" spans="1:2" x14ac:dyDescent="0.25">
      <c r="A31" s="9">
        <v>43830</v>
      </c>
      <c r="B31" s="5" t="s">
        <v>102</v>
      </c>
    </row>
    <row r="32" spans="1:2" x14ac:dyDescent="0.25">
      <c r="A32" s="9">
        <v>43921</v>
      </c>
      <c r="B32" s="5" t="s">
        <v>102</v>
      </c>
    </row>
    <row r="33" spans="1:2" x14ac:dyDescent="0.25">
      <c r="A33" s="9">
        <v>44012</v>
      </c>
      <c r="B33" s="5" t="s">
        <v>102</v>
      </c>
    </row>
    <row r="34" spans="1:2" x14ac:dyDescent="0.25">
      <c r="A34" s="9">
        <v>44104</v>
      </c>
      <c r="B34" s="5" t="s">
        <v>102</v>
      </c>
    </row>
    <row r="35" spans="1:2" x14ac:dyDescent="0.25">
      <c r="A35" s="9">
        <v>44196</v>
      </c>
      <c r="B35" s="5" t="s">
        <v>102</v>
      </c>
    </row>
    <row r="36" spans="1:2" x14ac:dyDescent="0.25">
      <c r="A36" s="9">
        <v>44286</v>
      </c>
      <c r="B36" s="5" t="s">
        <v>102</v>
      </c>
    </row>
    <row r="37" spans="1:2" x14ac:dyDescent="0.25">
      <c r="A37" s="9">
        <v>44377</v>
      </c>
      <c r="B37" s="5" t="s">
        <v>102</v>
      </c>
    </row>
    <row r="38" spans="1:2" x14ac:dyDescent="0.25">
      <c r="A38" s="9">
        <v>44469</v>
      </c>
      <c r="B38" s="5">
        <v>2.2999999999999998</v>
      </c>
    </row>
  </sheetData>
  <sortState xmlns:xlrd2="http://schemas.microsoft.com/office/spreadsheetml/2017/richdata2" columnSort="1" ref="B1:B38">
    <sortCondition ref="B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995F-ACDF-496D-A155-86927BD6E4B0}">
  <dimension ref="A1:U25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143</v>
      </c>
      <c r="B2" s="3" t="s">
        <v>67</v>
      </c>
      <c r="C2" s="3" t="s">
        <v>68</v>
      </c>
      <c r="D2" s="3" t="s">
        <v>69</v>
      </c>
      <c r="E2" s="3" t="s">
        <v>1</v>
      </c>
      <c r="F2" s="3" t="s">
        <v>70</v>
      </c>
      <c r="G2" s="3" t="s">
        <v>2</v>
      </c>
      <c r="H2" s="3" t="s">
        <v>71</v>
      </c>
      <c r="I2" s="3" t="s">
        <v>72</v>
      </c>
      <c r="J2" s="3" t="s">
        <v>73</v>
      </c>
      <c r="K2" s="3" t="s">
        <v>74</v>
      </c>
      <c r="L2" s="3" t="s">
        <v>77</v>
      </c>
      <c r="M2" s="3" t="s">
        <v>78</v>
      </c>
      <c r="N2" s="3" t="s">
        <v>79</v>
      </c>
      <c r="O2" s="3" t="s">
        <v>80</v>
      </c>
      <c r="P2" s="3" t="s">
        <v>81</v>
      </c>
      <c r="Q2" s="3" t="s">
        <v>4</v>
      </c>
      <c r="R2" s="3" t="s">
        <v>82</v>
      </c>
      <c r="S2" s="3" t="s">
        <v>84</v>
      </c>
      <c r="T2" s="3" t="s">
        <v>86</v>
      </c>
      <c r="U2" s="3" t="s">
        <v>87</v>
      </c>
    </row>
    <row r="3" spans="1:21" x14ac:dyDescent="0.25">
      <c r="A3" s="8"/>
      <c r="B3" s="3" t="s">
        <v>159</v>
      </c>
      <c r="C3" s="3" t="s">
        <v>159</v>
      </c>
      <c r="D3" s="3" t="s">
        <v>159</v>
      </c>
      <c r="E3" s="3" t="s">
        <v>159</v>
      </c>
      <c r="F3" s="3" t="s">
        <v>159</v>
      </c>
      <c r="G3" s="3" t="s">
        <v>159</v>
      </c>
      <c r="H3" s="3" t="s">
        <v>159</v>
      </c>
      <c r="I3" s="3" t="s">
        <v>159</v>
      </c>
      <c r="J3" s="3" t="s">
        <v>159</v>
      </c>
      <c r="K3" s="3" t="s">
        <v>159</v>
      </c>
      <c r="L3" s="3" t="s">
        <v>159</v>
      </c>
      <c r="M3" s="3" t="s">
        <v>159</v>
      </c>
      <c r="N3" s="3" t="s">
        <v>159</v>
      </c>
      <c r="O3" s="3" t="s">
        <v>159</v>
      </c>
      <c r="P3" s="3" t="s">
        <v>159</v>
      </c>
      <c r="Q3" s="3" t="s">
        <v>159</v>
      </c>
      <c r="R3" s="3" t="s">
        <v>159</v>
      </c>
      <c r="S3" s="3" t="s">
        <v>159</v>
      </c>
      <c r="T3" s="3" t="s">
        <v>159</v>
      </c>
      <c r="U3" s="3" t="s">
        <v>159</v>
      </c>
    </row>
    <row r="4" spans="1:21" x14ac:dyDescent="0.25">
      <c r="A4" s="8" t="s">
        <v>144</v>
      </c>
      <c r="B4" s="4" t="s">
        <v>150</v>
      </c>
      <c r="C4" s="4" t="s">
        <v>150</v>
      </c>
      <c r="D4" s="4" t="s">
        <v>150</v>
      </c>
      <c r="E4" s="4" t="s">
        <v>150</v>
      </c>
      <c r="F4" s="4" t="s">
        <v>150</v>
      </c>
      <c r="G4" s="4" t="s">
        <v>150</v>
      </c>
      <c r="H4" s="4" t="s">
        <v>150</v>
      </c>
      <c r="I4" s="4" t="s">
        <v>150</v>
      </c>
      <c r="J4" s="4" t="s">
        <v>150</v>
      </c>
      <c r="K4" s="4" t="s">
        <v>150</v>
      </c>
      <c r="L4" s="4" t="s">
        <v>150</v>
      </c>
      <c r="M4" s="4" t="s">
        <v>150</v>
      </c>
      <c r="N4" s="4" t="s">
        <v>150</v>
      </c>
      <c r="O4" s="4" t="s">
        <v>150</v>
      </c>
      <c r="P4" s="4" t="s">
        <v>150</v>
      </c>
      <c r="Q4" s="4" t="s">
        <v>150</v>
      </c>
      <c r="R4" s="4" t="s">
        <v>150</v>
      </c>
      <c r="S4" s="4" t="s">
        <v>150</v>
      </c>
      <c r="T4" s="4" t="s">
        <v>150</v>
      </c>
      <c r="U4" s="4" t="s">
        <v>150</v>
      </c>
    </row>
    <row r="5" spans="1:21" x14ac:dyDescent="0.25">
      <c r="A5" s="8" t="s">
        <v>145</v>
      </c>
      <c r="B5" s="4" t="s">
        <v>151</v>
      </c>
      <c r="C5" s="4" t="s">
        <v>151</v>
      </c>
      <c r="D5" s="4" t="s">
        <v>151</v>
      </c>
      <c r="E5" s="4" t="s">
        <v>151</v>
      </c>
      <c r="F5" s="4" t="s">
        <v>151</v>
      </c>
      <c r="G5" s="4" t="s">
        <v>151</v>
      </c>
      <c r="H5" s="4" t="s">
        <v>151</v>
      </c>
      <c r="I5" s="4" t="s">
        <v>151</v>
      </c>
      <c r="J5" s="4" t="s">
        <v>151</v>
      </c>
      <c r="K5" s="4" t="s">
        <v>151</v>
      </c>
      <c r="L5" s="4" t="s">
        <v>151</v>
      </c>
      <c r="M5" s="4" t="s">
        <v>151</v>
      </c>
      <c r="N5" s="4" t="s">
        <v>151</v>
      </c>
      <c r="O5" s="4" t="s">
        <v>151</v>
      </c>
      <c r="P5" s="4" t="s">
        <v>151</v>
      </c>
      <c r="Q5" s="4" t="s">
        <v>151</v>
      </c>
      <c r="R5" s="4" t="s">
        <v>151</v>
      </c>
      <c r="S5" s="4" t="s">
        <v>151</v>
      </c>
      <c r="T5" s="4" t="s">
        <v>151</v>
      </c>
      <c r="U5" s="4" t="s">
        <v>151</v>
      </c>
    </row>
    <row r="6" spans="1:21" x14ac:dyDescent="0.25">
      <c r="A6" s="8" t="s">
        <v>146</v>
      </c>
      <c r="B6" s="4">
        <f>IF(COUNTIF($B$11:$B$25,"*&lt;*")&lt;&gt;0,0,MIN($B$11:$B$25))</f>
        <v>0</v>
      </c>
      <c r="C6" s="4">
        <f>IF(COUNTIF($C$11:$C$25,"*&lt;*")&lt;&gt;0,0,MIN($C$11:$C$25))</f>
        <v>0</v>
      </c>
      <c r="D6" s="4">
        <f>IF(COUNTIF($D$11:$D$25,"*&lt;*")&lt;&gt;0,0,MIN($D$11:$D$25))</f>
        <v>0</v>
      </c>
      <c r="E6" s="4">
        <f>IF(COUNTIF($E$11:$E$25,"*&lt;*")&lt;&gt;0,0,MIN($E$11:$E$25))</f>
        <v>0</v>
      </c>
      <c r="F6" s="4">
        <f>IF(COUNTIF($F$11:$F$25,"*&lt;*")&lt;&gt;0,0,MIN($F$11:$F$25))</f>
        <v>0</v>
      </c>
      <c r="G6" s="4">
        <f>IF(COUNTIF($G$11:$G$25,"*&lt;*")&lt;&gt;0,0,MIN($G$11:$G$25))</f>
        <v>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  <c r="N6" s="4">
        <f>IF(COUNTIF($N$11:$N$25,"*&lt;*")&lt;&gt;0,0,MIN($N$11:$N$25))</f>
        <v>0</v>
      </c>
      <c r="O6" s="4">
        <f>IF(COUNTIF($O$11:$O$25,"*&lt;*")&lt;&gt;0,0,MIN($O$11:$O$25))</f>
        <v>0</v>
      </c>
      <c r="P6" s="4">
        <f>IF(COUNTIF($P$11:$P$25,"*&lt;*")&lt;&gt;0,0,MIN($P$11:$P$25))</f>
        <v>0</v>
      </c>
      <c r="Q6" s="4">
        <f>IF(COUNTIF($Q$11:$Q$25,"*&lt;*")&lt;&gt;0,0,MIN($Q$11:$Q$25))</f>
        <v>0</v>
      </c>
      <c r="R6" s="4">
        <f>IF(COUNTIF($R$11:$R$25,"*&lt;*")&lt;&gt;0,0,MIN($R$11:$R$25))</f>
        <v>0</v>
      </c>
      <c r="S6" s="4">
        <f>IF(COUNTIF($S$11:$S$25,"*&lt;*")&lt;&gt;0,0,MIN($S$11:$S$25))</f>
        <v>0</v>
      </c>
      <c r="T6" s="4">
        <f>IF(COUNTIF($T$11:$T$25,"*&lt;*")&lt;&gt;0,0,MIN($T$11:$T$25))</f>
        <v>0</v>
      </c>
      <c r="U6" s="4">
        <f>IF(COUNTIF($U$11:$U$25,"*&lt;*")&lt;&gt;0,0,MIN($U$11:$U$25))</f>
        <v>0</v>
      </c>
    </row>
    <row r="7" spans="1:21" x14ac:dyDescent="0.25">
      <c r="A7" s="8" t="s">
        <v>147</v>
      </c>
      <c r="B7" s="4">
        <f>IF(SUM($B$11:$B$25)=0,0,MAX($B$11:$B$25))</f>
        <v>9</v>
      </c>
      <c r="C7" s="4">
        <f>IF(SUM($C$11:$C$25)=0,0,MAX($C$11:$C$25))</f>
        <v>9</v>
      </c>
      <c r="D7" s="4">
        <f>IF(SUM($D$11:$D$25)=0,0,MAX($D$11:$D$25))</f>
        <v>9</v>
      </c>
      <c r="E7" s="4">
        <f>IF(SUM($E$11:$E$25)=0,0,MAX($E$11:$E$25))</f>
        <v>0.5</v>
      </c>
      <c r="F7" s="4">
        <f>IF(SUM($F$11:$F$25)=0,0,MAX($F$11:$F$25))</f>
        <v>9</v>
      </c>
      <c r="G7" s="4">
        <f>IF(SUM($G$11:$G$25)=0,0,MAX($G$11:$G$25))</f>
        <v>9</v>
      </c>
      <c r="H7" s="4">
        <f>IF(SUM($H$11:$H$25)=0,0,MAX($H$11:$H$25))</f>
        <v>9</v>
      </c>
      <c r="I7" s="4">
        <f>IF(SUM($I$11:$I$25)=0,0,MAX($I$11:$I$25))</f>
        <v>9</v>
      </c>
      <c r="J7" s="4">
        <f>IF(SUM($J$11:$J$25)=0,0,MAX($J$11:$J$25))</f>
        <v>9</v>
      </c>
      <c r="K7" s="4">
        <f>IF(SUM($K$11:$K$25)=0,0,MAX($K$11:$K$25))</f>
        <v>9</v>
      </c>
      <c r="L7" s="4">
        <f>IF(SUM($L$11:$L$25)=0,0,MAX($L$11:$L$25))</f>
        <v>9</v>
      </c>
      <c r="M7" s="4">
        <f>IF(SUM($M$11:$M$25)=0,0,MAX($M$11:$M$25))</f>
        <v>1</v>
      </c>
      <c r="N7" s="4">
        <f>IF(SUM($N$11:$N$25)=0,0,MAX($N$11:$N$25))</f>
        <v>9</v>
      </c>
      <c r="O7" s="4">
        <f>IF(SUM($O$11:$O$25)=0,0,MAX($O$11:$O$25))</f>
        <v>9</v>
      </c>
      <c r="P7" s="4">
        <f>IF(SUM($P$11:$P$25)=0,0,MAX($P$11:$P$25))</f>
        <v>9</v>
      </c>
      <c r="Q7" s="4">
        <f>IF(SUM($Q$11:$Q$25)=0,0,MAX($Q$11:$Q$25))</f>
        <v>9</v>
      </c>
      <c r="R7" s="4">
        <f>IF(SUM($R$11:$R$25)=0,0,MAX($R$11:$R$25))</f>
        <v>9</v>
      </c>
      <c r="S7" s="4">
        <f>IF(SUM($S$11:$S$25)=0,0,MAX($S$11:$S$25))</f>
        <v>9</v>
      </c>
      <c r="T7" s="4">
        <f>IF(SUM($T$11:$T$25)=0,0,MAX($T$11:$T$25))</f>
        <v>1</v>
      </c>
      <c r="U7" s="4">
        <f>IF(SUM($U$11:$U$25)=0,0,MAX($U$11:$U$25))</f>
        <v>1</v>
      </c>
    </row>
    <row r="8" spans="1:21" x14ac:dyDescent="0.25">
      <c r="A8" s="8" t="s">
        <v>148</v>
      </c>
      <c r="B8" s="4" t="str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Non-Detect</v>
      </c>
      <c r="C8" s="4" t="str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Non-Detect</v>
      </c>
      <c r="D8" s="4" t="str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Non-Detect</v>
      </c>
      <c r="E8" s="4" t="str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Non-Detect</v>
      </c>
      <c r="F8" s="4" t="str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Non-Detect</v>
      </c>
      <c r="G8" s="4" t="str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Non-Detect</v>
      </c>
      <c r="H8" s="4" t="str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Non-Detect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 t="str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Non-Detect</v>
      </c>
      <c r="K8" s="4" t="str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Non-Detect</v>
      </c>
      <c r="L8" s="4" t="str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Non-Detect</v>
      </c>
      <c r="M8" s="4" t="str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Non-Detect</v>
      </c>
      <c r="N8" s="4" t="str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Non-Detect</v>
      </c>
      <c r="O8" s="4" t="str">
        <f>IFERROR(IF(ISODD(COUNTA($O$11:$O$25)),LARGE($O$11:$O$25,INT(COUNTA($O$11:$O$25)/2)+1),(LARGE($O$11:$O$25,INT(COUNTA($O$11:$O$25)/2)+1)+LARGE($O$11:$O$25,INT(COUNTA($O$11:$O$25)/2)))/2),IF(COUNT($O$11:$O$25)=COUNTA($O$11:$O$25)/2,SMALL($O$11:$O$25,1)/2, "Non-Detect"))</f>
        <v>Non-Detect</v>
      </c>
      <c r="P8" s="4" t="str">
        <f>IFERROR(IF(ISODD(COUNTA($P$11:$P$25)),LARGE($P$11:$P$25,INT(COUNTA($P$11:$P$25)/2)+1),(LARGE($P$11:$P$25,INT(COUNTA($P$11:$P$25)/2)+1)+LARGE($P$11:$P$25,INT(COUNTA($P$11:$P$25)/2)))/2),IF(COUNT($P$11:$P$25)=COUNTA($P$11:$P$25)/2,SMALL($P$11:$P$25,1)/2, "Non-Detect"))</f>
        <v>Non-Detect</v>
      </c>
      <c r="Q8" s="4" t="str">
        <f>IFERROR(IF(ISODD(COUNTA($Q$11:$Q$25)),LARGE($Q$11:$Q$25,INT(COUNTA($Q$11:$Q$25)/2)+1),(LARGE($Q$11:$Q$25,INT(COUNTA($Q$11:$Q$25)/2)+1)+LARGE($Q$11:$Q$25,INT(COUNTA($Q$11:$Q$25)/2)))/2),IF(COUNT($Q$11:$Q$25)=COUNTA($Q$11:$Q$25)/2,SMALL($Q$11:$Q$25,1)/2, "Non-Detect"))</f>
        <v>Non-Detect</v>
      </c>
      <c r="R8" s="4" t="str">
        <f>IFERROR(IF(ISODD(COUNTA($R$11:$R$25)),LARGE($R$11:$R$25,INT(COUNTA($R$11:$R$25)/2)+1),(LARGE($R$11:$R$25,INT(COUNTA($R$11:$R$25)/2)+1)+LARGE($R$11:$R$25,INT(COUNTA($R$11:$R$25)/2)))/2),IF(COUNT($R$11:$R$25)=COUNTA($R$11:$R$25)/2,SMALL($R$11:$R$25,1)/2, "Non-Detect"))</f>
        <v>Non-Detect</v>
      </c>
      <c r="S8" s="4" t="str">
        <f>IFERROR(IF(ISODD(COUNTA($S$11:$S$25)),LARGE($S$11:$S$25,INT(COUNTA($S$11:$S$25)/2)+1),(LARGE($S$11:$S$25,INT(COUNTA($S$11:$S$25)/2)+1)+LARGE($S$11:$S$25,INT(COUNTA($S$11:$S$25)/2)))/2),IF(COUNT($S$11:$S$25)=COUNTA($S$11:$S$25)/2,SMALL($S$11:$S$25,1)/2, "Non-Detect"))</f>
        <v>Non-Detect</v>
      </c>
      <c r="T8" s="4" t="str">
        <f>IFERROR(IF(ISODD(COUNTA($T$11:$T$25)),LARGE($T$11:$T$25,INT(COUNTA($T$11:$T$25)/2)+1),(LARGE($T$11:$T$25,INT(COUNTA($T$11:$T$25)/2)+1)+LARGE($T$11:$T$25,INT(COUNTA($T$11:$T$25)/2)))/2),IF(COUNT($T$11:$T$25)=COUNTA($T$11:$T$25)/2,SMALL($T$11:$T$25,1)/2, "Non-Detect"))</f>
        <v>Non-Detect</v>
      </c>
      <c r="U8" s="4" t="str">
        <f>IFERROR(IF(ISODD(COUNTA($U$11:$U$25)),LARGE($U$11:$U$25,INT(COUNTA($U$11:$U$25)/2)+1),(LARGE($U$11:$U$25,INT(COUNTA($U$11:$U$25)/2)+1)+LARGE($U$11:$U$25,INT(COUNTA($U$11:$U$25)/2)))/2),IF(COUNT($U$11:$U$25)=COUNTA($U$11:$U$25)/2,SMALL($U$11:$U$25,1)/2, "Non-Detect"))</f>
        <v>Non-Detect</v>
      </c>
    </row>
    <row r="9" spans="1:21" x14ac:dyDescent="0.25">
      <c r="A9" s="8" t="s">
        <v>149</v>
      </c>
      <c r="B9" s="4" t="s">
        <v>161</v>
      </c>
      <c r="C9" s="4" t="s">
        <v>161</v>
      </c>
      <c r="D9" s="4" t="s">
        <v>161</v>
      </c>
      <c r="E9" s="4" t="s">
        <v>161</v>
      </c>
      <c r="F9" s="4" t="s">
        <v>161</v>
      </c>
      <c r="G9" s="4" t="s">
        <v>161</v>
      </c>
      <c r="H9" s="4" t="s">
        <v>161</v>
      </c>
      <c r="I9" s="4" t="s">
        <v>161</v>
      </c>
      <c r="J9" s="4" t="s">
        <v>161</v>
      </c>
      <c r="K9" s="4" t="s">
        <v>161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161</v>
      </c>
      <c r="Q9" s="4" t="s">
        <v>161</v>
      </c>
      <c r="R9" s="4" t="s">
        <v>161</v>
      </c>
      <c r="S9" s="4" t="s">
        <v>161</v>
      </c>
      <c r="T9" s="4" t="s">
        <v>161</v>
      </c>
      <c r="U9" s="4" t="s">
        <v>161</v>
      </c>
    </row>
    <row r="10" spans="1:21" ht="42.75" x14ac:dyDescent="0.25">
      <c r="A10" s="11" t="s">
        <v>180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42094</v>
      </c>
      <c r="B12" s="5">
        <v>0.1</v>
      </c>
      <c r="C12" s="5">
        <v>0.1</v>
      </c>
      <c r="D12" s="5">
        <v>0.1</v>
      </c>
      <c r="E12" s="5">
        <v>0.5</v>
      </c>
      <c r="F12" s="5">
        <v>0.05</v>
      </c>
      <c r="G12" s="5">
        <v>0.1</v>
      </c>
      <c r="H12" s="5">
        <v>0.05</v>
      </c>
      <c r="I12" s="5">
        <v>0.1</v>
      </c>
      <c r="J12" s="5">
        <v>0.1</v>
      </c>
      <c r="K12" s="5">
        <v>0.1</v>
      </c>
      <c r="L12" s="5">
        <v>0.1</v>
      </c>
      <c r="M12" s="5">
        <v>1</v>
      </c>
      <c r="N12" s="5">
        <v>0.1</v>
      </c>
      <c r="O12" s="5">
        <v>0.1</v>
      </c>
      <c r="P12" s="5">
        <v>0.1</v>
      </c>
      <c r="Q12" s="5">
        <v>1</v>
      </c>
      <c r="R12" s="5">
        <v>7.1999999999999995E-2</v>
      </c>
      <c r="S12" s="5">
        <v>0.1</v>
      </c>
      <c r="T12" s="5">
        <v>1</v>
      </c>
      <c r="U12" s="5">
        <v>1</v>
      </c>
    </row>
    <row r="13" spans="1:21" x14ac:dyDescent="0.25">
      <c r="A13" s="9">
        <v>42185</v>
      </c>
      <c r="B13" s="5">
        <v>0.1</v>
      </c>
      <c r="C13" s="5">
        <v>0.1</v>
      </c>
      <c r="D13" s="5">
        <v>0.1</v>
      </c>
      <c r="E13" s="5">
        <v>0.5</v>
      </c>
      <c r="F13" s="5">
        <v>5.0999999999999997E-2</v>
      </c>
      <c r="G13" s="5">
        <v>0.1</v>
      </c>
      <c r="H13" s="5">
        <v>5.0999999999999997E-2</v>
      </c>
      <c r="I13" s="5">
        <v>0.1</v>
      </c>
      <c r="J13" s="5">
        <v>0.1</v>
      </c>
      <c r="K13" s="5">
        <v>0.1</v>
      </c>
      <c r="L13" s="5">
        <v>0.1</v>
      </c>
      <c r="M13" s="5">
        <v>1</v>
      </c>
      <c r="N13" s="5">
        <v>0.1</v>
      </c>
      <c r="O13" s="5">
        <v>0.1</v>
      </c>
      <c r="P13" s="5">
        <v>0.1</v>
      </c>
      <c r="Q13" s="5">
        <v>2</v>
      </c>
      <c r="R13" s="5">
        <v>5.0999999999999997E-2</v>
      </c>
      <c r="S13" s="5">
        <v>0.1</v>
      </c>
      <c r="T13" s="5">
        <v>1</v>
      </c>
      <c r="U13" s="5">
        <v>1</v>
      </c>
    </row>
    <row r="14" spans="1:21" x14ac:dyDescent="0.25">
      <c r="A14" s="9">
        <v>42277</v>
      </c>
      <c r="B14" s="5">
        <v>9</v>
      </c>
      <c r="C14" s="5">
        <v>9</v>
      </c>
      <c r="D14" s="5">
        <v>9</v>
      </c>
      <c r="E14" s="5">
        <v>0.5</v>
      </c>
      <c r="F14" s="5">
        <v>9</v>
      </c>
      <c r="G14" s="5">
        <v>9</v>
      </c>
      <c r="H14" s="5">
        <v>9</v>
      </c>
      <c r="I14" s="5">
        <v>9</v>
      </c>
      <c r="J14" s="5">
        <v>9</v>
      </c>
      <c r="K14" s="5">
        <v>9</v>
      </c>
      <c r="L14" s="5">
        <v>9</v>
      </c>
      <c r="M14" s="5">
        <v>1</v>
      </c>
      <c r="N14" s="5">
        <v>9</v>
      </c>
      <c r="O14" s="5">
        <v>9</v>
      </c>
      <c r="P14" s="5">
        <v>9</v>
      </c>
      <c r="Q14" s="5">
        <v>9</v>
      </c>
      <c r="R14" s="5">
        <v>9</v>
      </c>
      <c r="S14" s="5">
        <v>9</v>
      </c>
      <c r="T14" s="5">
        <v>1</v>
      </c>
      <c r="U14" s="5">
        <v>1</v>
      </c>
    </row>
    <row r="15" spans="1:21" x14ac:dyDescent="0.25">
      <c r="A15" s="9">
        <v>42369</v>
      </c>
      <c r="B15" s="5" t="s">
        <v>88</v>
      </c>
      <c r="C15" s="5" t="s">
        <v>88</v>
      </c>
      <c r="D15" s="5" t="s">
        <v>88</v>
      </c>
      <c r="E15" s="5" t="s">
        <v>11</v>
      </c>
      <c r="F15" s="5" t="s">
        <v>88</v>
      </c>
      <c r="G15" s="5" t="s">
        <v>88</v>
      </c>
      <c r="H15" s="5" t="s">
        <v>88</v>
      </c>
      <c r="I15" s="5" t="s">
        <v>88</v>
      </c>
      <c r="J15" s="5" t="s">
        <v>88</v>
      </c>
      <c r="K15" s="5" t="s">
        <v>88</v>
      </c>
      <c r="L15" s="5" t="s">
        <v>88</v>
      </c>
      <c r="M15" s="5" t="s">
        <v>11</v>
      </c>
      <c r="N15" s="5" t="s">
        <v>88</v>
      </c>
      <c r="O15" s="5" t="s">
        <v>88</v>
      </c>
      <c r="P15" s="5" t="s">
        <v>88</v>
      </c>
      <c r="Q15" s="5" t="s">
        <v>88</v>
      </c>
      <c r="R15" s="5" t="s">
        <v>88</v>
      </c>
      <c r="S15" s="5" t="s">
        <v>88</v>
      </c>
      <c r="T15" s="5" t="s">
        <v>11</v>
      </c>
      <c r="U15" s="5" t="s">
        <v>90</v>
      </c>
    </row>
    <row r="16" spans="1:21" x14ac:dyDescent="0.25">
      <c r="A16" s="9">
        <v>42460</v>
      </c>
      <c r="B16" s="5" t="s">
        <v>21</v>
      </c>
      <c r="C16" s="5">
        <v>5.0999999999999997E-2</v>
      </c>
      <c r="D16" s="5" t="s">
        <v>21</v>
      </c>
      <c r="E16" s="5" t="s">
        <v>11</v>
      </c>
      <c r="F16" s="5" t="s">
        <v>21</v>
      </c>
      <c r="G16" s="5" t="s">
        <v>21</v>
      </c>
      <c r="H16" s="5" t="s">
        <v>21</v>
      </c>
      <c r="I16" s="5" t="s">
        <v>21</v>
      </c>
      <c r="J16" s="5" t="s">
        <v>21</v>
      </c>
      <c r="K16" s="5" t="s">
        <v>21</v>
      </c>
      <c r="L16" s="5" t="s">
        <v>21</v>
      </c>
      <c r="M16" s="5" t="s">
        <v>116</v>
      </c>
      <c r="N16" s="5" t="s">
        <v>21</v>
      </c>
      <c r="O16" s="5" t="s">
        <v>21</v>
      </c>
      <c r="P16" s="5" t="s">
        <v>21</v>
      </c>
      <c r="Q16" s="5" t="s">
        <v>21</v>
      </c>
      <c r="R16" s="5" t="s">
        <v>21</v>
      </c>
      <c r="S16" s="5" t="s">
        <v>21</v>
      </c>
      <c r="T16" s="5" t="s">
        <v>11</v>
      </c>
      <c r="U16" s="5" t="s">
        <v>41</v>
      </c>
    </row>
    <row r="17" spans="1:21" x14ac:dyDescent="0.25">
      <c r="A17" s="9">
        <v>42551</v>
      </c>
      <c r="B17" s="5" t="s">
        <v>21</v>
      </c>
      <c r="C17" s="5" t="s">
        <v>21</v>
      </c>
      <c r="D17" s="5" t="s">
        <v>21</v>
      </c>
      <c r="E17" s="5" t="s">
        <v>11</v>
      </c>
      <c r="F17" s="5" t="s">
        <v>21</v>
      </c>
      <c r="G17" s="5" t="s">
        <v>21</v>
      </c>
      <c r="H17" s="5" t="s">
        <v>21</v>
      </c>
      <c r="I17" s="5" t="s">
        <v>21</v>
      </c>
      <c r="J17" s="5" t="s">
        <v>21</v>
      </c>
      <c r="K17" s="5" t="s">
        <v>21</v>
      </c>
      <c r="L17" s="5" t="s">
        <v>21</v>
      </c>
      <c r="M17" s="5" t="s">
        <v>11</v>
      </c>
      <c r="N17" s="5" t="s">
        <v>21</v>
      </c>
      <c r="O17" s="5" t="s">
        <v>21</v>
      </c>
      <c r="P17" s="5" t="s">
        <v>21</v>
      </c>
      <c r="Q17" s="5">
        <v>6.3E-2</v>
      </c>
      <c r="R17" s="5" t="s">
        <v>21</v>
      </c>
      <c r="S17" s="5" t="s">
        <v>21</v>
      </c>
      <c r="T17" s="5" t="s">
        <v>11</v>
      </c>
      <c r="U17" s="5" t="s">
        <v>11</v>
      </c>
    </row>
    <row r="18" spans="1:21" x14ac:dyDescent="0.25">
      <c r="A18" s="9">
        <v>42643</v>
      </c>
      <c r="B18" s="5" t="s">
        <v>117</v>
      </c>
      <c r="C18" s="5" t="s">
        <v>117</v>
      </c>
      <c r="D18" s="5" t="s">
        <v>117</v>
      </c>
      <c r="E18" s="5" t="s">
        <v>11</v>
      </c>
      <c r="F18" s="5" t="s">
        <v>117</v>
      </c>
      <c r="G18" s="5" t="s">
        <v>117</v>
      </c>
      <c r="H18" s="5" t="s">
        <v>117</v>
      </c>
      <c r="I18" s="5" t="s">
        <v>117</v>
      </c>
      <c r="J18" s="5" t="s">
        <v>117</v>
      </c>
      <c r="K18" s="5" t="s">
        <v>117</v>
      </c>
      <c r="L18" s="5" t="s">
        <v>117</v>
      </c>
      <c r="M18" s="5" t="s">
        <v>11</v>
      </c>
      <c r="N18" s="5">
        <v>5.6000000000000001E-2</v>
      </c>
      <c r="O18" s="5" t="s">
        <v>117</v>
      </c>
      <c r="P18" s="5" t="s">
        <v>117</v>
      </c>
      <c r="Q18" s="5" t="s">
        <v>117</v>
      </c>
      <c r="R18" s="5">
        <v>7.3999999999999996E-2</v>
      </c>
      <c r="S18" s="5" t="s">
        <v>117</v>
      </c>
      <c r="T18" s="5" t="s">
        <v>11</v>
      </c>
      <c r="U18" s="5" t="s">
        <v>11</v>
      </c>
    </row>
    <row r="19" spans="1:21" x14ac:dyDescent="0.25">
      <c r="A19" s="9">
        <v>42735</v>
      </c>
      <c r="B19" s="5" t="s">
        <v>21</v>
      </c>
      <c r="C19" s="5" t="s">
        <v>21</v>
      </c>
      <c r="D19" s="5" t="s">
        <v>21</v>
      </c>
      <c r="E19" s="5" t="s">
        <v>11</v>
      </c>
      <c r="F19" s="5" t="s">
        <v>21</v>
      </c>
      <c r="G19" s="5">
        <v>6.2E-2</v>
      </c>
      <c r="H19" s="5">
        <v>5.8999999999999997E-2</v>
      </c>
      <c r="I19" s="5">
        <v>5.6000000000000001E-2</v>
      </c>
      <c r="J19" s="5">
        <v>6.4000000000000001E-2</v>
      </c>
      <c r="K19" s="5">
        <v>6.0999999999999999E-2</v>
      </c>
      <c r="L19" s="5">
        <v>5.6000000000000001E-2</v>
      </c>
      <c r="M19" s="5" t="s">
        <v>11</v>
      </c>
      <c r="N19" s="5">
        <v>5.8999999999999997E-2</v>
      </c>
      <c r="O19" s="5" t="s">
        <v>21</v>
      </c>
      <c r="P19" s="5">
        <v>5.8999999999999997E-2</v>
      </c>
      <c r="Q19" s="5" t="s">
        <v>21</v>
      </c>
      <c r="R19" s="5" t="s">
        <v>21</v>
      </c>
      <c r="S19" s="5">
        <v>5.6000000000000001E-2</v>
      </c>
      <c r="T19" s="5" t="s">
        <v>11</v>
      </c>
      <c r="U19" s="5" t="s">
        <v>11</v>
      </c>
    </row>
    <row r="20" spans="1:21" x14ac:dyDescent="0.25">
      <c r="A20" s="9">
        <v>42825</v>
      </c>
      <c r="B20" s="5" t="s">
        <v>23</v>
      </c>
      <c r="C20" s="5" t="s">
        <v>23</v>
      </c>
      <c r="D20" s="5" t="s">
        <v>23</v>
      </c>
      <c r="E20" s="5" t="s">
        <v>11</v>
      </c>
      <c r="F20" s="5" t="s">
        <v>23</v>
      </c>
      <c r="G20" s="5" t="s">
        <v>118</v>
      </c>
      <c r="H20" s="5" t="s">
        <v>23</v>
      </c>
      <c r="I20" s="5" t="s">
        <v>23</v>
      </c>
      <c r="J20" s="5" t="s">
        <v>23</v>
      </c>
      <c r="K20" s="5" t="s">
        <v>23</v>
      </c>
      <c r="L20" s="5" t="s">
        <v>23</v>
      </c>
      <c r="M20" s="5" t="s">
        <v>11</v>
      </c>
      <c r="N20" s="5" t="s">
        <v>23</v>
      </c>
      <c r="O20" s="5" t="s">
        <v>23</v>
      </c>
      <c r="P20" s="5" t="s">
        <v>23</v>
      </c>
      <c r="Q20" s="5" t="s">
        <v>23</v>
      </c>
      <c r="R20" s="5" t="s">
        <v>23</v>
      </c>
      <c r="S20" s="5" t="s">
        <v>23</v>
      </c>
      <c r="T20" s="5" t="s">
        <v>11</v>
      </c>
      <c r="U20" s="5" t="s">
        <v>41</v>
      </c>
    </row>
    <row r="21" spans="1:21" x14ac:dyDescent="0.25">
      <c r="A21" s="9">
        <v>42916</v>
      </c>
      <c r="B21" s="5" t="s">
        <v>28</v>
      </c>
      <c r="C21" s="5" t="s">
        <v>28</v>
      </c>
      <c r="D21" s="5" t="s">
        <v>28</v>
      </c>
      <c r="E21" s="5" t="s">
        <v>11</v>
      </c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28</v>
      </c>
      <c r="L21" s="5" t="s">
        <v>28</v>
      </c>
      <c r="M21" s="5" t="s">
        <v>11</v>
      </c>
      <c r="N21" s="5" t="s">
        <v>28</v>
      </c>
      <c r="O21" s="5" t="s">
        <v>28</v>
      </c>
      <c r="P21" s="5" t="s">
        <v>28</v>
      </c>
      <c r="Q21" s="5" t="s">
        <v>28</v>
      </c>
      <c r="R21" s="5" t="s">
        <v>28</v>
      </c>
      <c r="S21" s="5" t="s">
        <v>28</v>
      </c>
      <c r="T21" s="5" t="s">
        <v>11</v>
      </c>
      <c r="U21" s="5" t="s">
        <v>11</v>
      </c>
    </row>
    <row r="22" spans="1:21" x14ac:dyDescent="0.25">
      <c r="A22" s="9">
        <v>43008</v>
      </c>
      <c r="B22" s="5" t="s">
        <v>38</v>
      </c>
      <c r="C22" s="5" t="s">
        <v>38</v>
      </c>
      <c r="D22" s="5" t="s">
        <v>38</v>
      </c>
      <c r="E22" s="5" t="s">
        <v>11</v>
      </c>
      <c r="F22" s="5" t="s">
        <v>38</v>
      </c>
      <c r="G22" s="5" t="s">
        <v>40</v>
      </c>
      <c r="H22" s="5" t="s">
        <v>38</v>
      </c>
      <c r="I22" s="5" t="s">
        <v>38</v>
      </c>
      <c r="J22" s="5" t="s">
        <v>38</v>
      </c>
      <c r="K22" s="5" t="s">
        <v>38</v>
      </c>
      <c r="L22" s="5" t="s">
        <v>38</v>
      </c>
      <c r="M22" s="5" t="s">
        <v>11</v>
      </c>
      <c r="N22" s="5" t="s">
        <v>37</v>
      </c>
      <c r="O22" s="5" t="s">
        <v>38</v>
      </c>
      <c r="P22" s="5" t="s">
        <v>37</v>
      </c>
      <c r="Q22" s="5" t="s">
        <v>38</v>
      </c>
      <c r="R22" s="5" t="s">
        <v>38</v>
      </c>
      <c r="S22" s="5" t="s">
        <v>38</v>
      </c>
      <c r="T22" s="5" t="s">
        <v>11</v>
      </c>
      <c r="U22" s="5" t="s">
        <v>41</v>
      </c>
    </row>
    <row r="23" spans="1:21" x14ac:dyDescent="0.25">
      <c r="A23" s="9">
        <v>43100</v>
      </c>
      <c r="B23" s="5" t="s">
        <v>39</v>
      </c>
      <c r="C23" s="5" t="s">
        <v>39</v>
      </c>
      <c r="D23" s="5" t="s">
        <v>39</v>
      </c>
      <c r="E23" s="5" t="s">
        <v>11</v>
      </c>
      <c r="F23" s="5" t="s">
        <v>39</v>
      </c>
      <c r="G23" s="5" t="s">
        <v>39</v>
      </c>
      <c r="H23" s="5" t="s">
        <v>39</v>
      </c>
      <c r="I23" s="5" t="s">
        <v>39</v>
      </c>
      <c r="J23" s="5" t="s">
        <v>39</v>
      </c>
      <c r="K23" s="5" t="s">
        <v>39</v>
      </c>
      <c r="L23" s="5" t="s">
        <v>39</v>
      </c>
      <c r="M23" s="5" t="s">
        <v>95</v>
      </c>
      <c r="N23" s="5" t="s">
        <v>39</v>
      </c>
      <c r="O23" s="5" t="s">
        <v>39</v>
      </c>
      <c r="P23" s="5" t="s">
        <v>39</v>
      </c>
      <c r="Q23" s="5" t="s">
        <v>39</v>
      </c>
      <c r="R23" s="5" t="s">
        <v>39</v>
      </c>
      <c r="S23" s="5" t="s">
        <v>39</v>
      </c>
      <c r="T23" s="5" t="s">
        <v>11</v>
      </c>
      <c r="U23" s="5" t="s">
        <v>90</v>
      </c>
    </row>
    <row r="24" spans="1:21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</sheetData>
  <sortState xmlns:xlrd2="http://schemas.microsoft.com/office/spreadsheetml/2017/richdata2" columnSort="1" ref="B1:U25">
    <sortCondition ref="B1:U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9F156DF2EBC45997829835DDEF36B" ma:contentTypeVersion="21" ma:contentTypeDescription="Create a new document." ma:contentTypeScope="" ma:versionID="8f46beaa1dcf88429f275be198884e2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b7d24c59-9e95-419d-a6ab-4fa53891a4d4" xmlns:ns6="c03c2557-ef49-414f-86cf-b3496d5f6e03" targetNamespace="http://schemas.microsoft.com/office/2006/metadata/properties" ma:root="true" ma:fieldsID="9c3be20952f983d65cb4eb66a61796b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b7d24c59-9e95-419d-a6ab-4fa53891a4d4"/>
    <xsd:import namespace="c03c2557-ef49-414f-86cf-b3496d5f6e0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LengthInSeconds" minOccurs="0"/>
                <xsd:element ref="ns5:lcf76f155ced4ddcb4097134ff3c332f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24c59-9e95-419d-a6ab-4fa53891a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2022-09-29T20:51:43+00:00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b7d24c59-9e95-419d-a6ab-4fa53891a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9AB219-F776-44B6-946A-9BF1BA6E8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b7d24c59-9e95-419d-a6ab-4fa53891a4d4"/>
    <ds:schemaRef ds:uri="c03c2557-ef49-414f-86cf-b3496d5f6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D98D9-8C2A-4F5E-8BC6-A3B55DD1F4E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3CB9373-41B7-4733-88F1-977FD12C6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A787CE-1CB0-4D00-A2F9-18AE1E24A3C0}">
  <ds:schemaRefs>
    <ds:schemaRef ds:uri="http://purl.org/dc/elements/1.1/"/>
    <ds:schemaRef ds:uri="http://schemas.microsoft.com/sharepoint/v3/fields"/>
    <ds:schemaRef ds:uri="http://schemas.openxmlformats.org/package/2006/metadata/core-properties"/>
    <ds:schemaRef ds:uri="http://purl.org/dc/dcmitype/"/>
    <ds:schemaRef ds:uri="c03c2557-ef49-414f-86cf-b3496d5f6e03"/>
    <ds:schemaRef ds:uri="http://schemas.microsoft.com/office/infopath/2007/PartnerControls"/>
    <ds:schemaRef ds:uri="b7d24c59-9e95-419d-a6ab-4fa53891a4d4"/>
    <ds:schemaRef ds:uri="http://schemas.microsoft.com/office/2006/metadata/properties"/>
    <ds:schemaRef ds:uri="http://schemas.microsoft.com/office/2006/documentManagement/types"/>
    <ds:schemaRef ds:uri="http://schemas.microsoft.com/sharepoint.v3"/>
    <ds:schemaRef ds:uri="http://purl.org/dc/terms/"/>
    <ds:schemaRef ds:uri="4ffa91fb-a0ff-4ac5-b2db-65c790d184a4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001 - 1 - A</vt:lpstr>
      <vt:lpstr>001 - 1 - L</vt:lpstr>
      <vt:lpstr>001 - 1 - O</vt:lpstr>
      <vt:lpstr>001 - 1 - Q</vt:lpstr>
      <vt:lpstr>001 - 1 - R</vt:lpstr>
      <vt:lpstr>001 - 1 - T</vt:lpstr>
      <vt:lpstr>001 - 1 - Y</vt:lpstr>
      <vt:lpstr>001 - GW - O</vt:lpstr>
      <vt:lpstr>001 - RW - Q</vt:lpstr>
      <vt:lpstr>001 - RW - R</vt:lpstr>
      <vt:lpstr>001 - RW - T</vt:lpstr>
      <vt:lpstr>001 - RW - Y</vt:lpstr>
      <vt:lpstr>002 - 1 - A</vt:lpstr>
      <vt:lpstr>002 - EG - A</vt:lpstr>
      <vt:lpstr>002 - Y - 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 Sunoco NPDES Monitoring Data Download</dc:title>
  <dc:subject/>
  <dc:creator>US EPA - ECHO</dc:creator>
  <cp:keywords/>
  <dc:description/>
  <cp:lastModifiedBy>jng</cp:lastModifiedBy>
  <dcterms:created xsi:type="dcterms:W3CDTF">2022-09-29T17:31:54Z</dcterms:created>
  <dcterms:modified xsi:type="dcterms:W3CDTF">2022-10-03T12:48:36Z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0x010100CA69F156DF2EBC45997829835DDEF36B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EPA Subject">
    <vt:lpwstr/>
  </property>
  <property fmtid="{D5CDD505-2E9C-101B-9397-08002B2CF9AE}" pid="6" name="Document Type">
    <vt:lpwstr/>
  </property>
</Properties>
</file>