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 documentId="8_{5AFF0C7B-205E-46A2-9A92-AF1F0C27AB64}" xr6:coauthVersionLast="47" xr6:coauthVersionMax="47" xr10:uidLastSave="{203B8FC7-4CCD-4DDE-84CF-E3CF6D0AF8DB}"/>
  <bookViews>
    <workbookView xWindow="-120" yWindow="-120" windowWidth="29040" windowHeight="15720" tabRatio="710" activeTab="1" xr2:uid="{A24D9138-5CE9-4B68-868A-073B2F8163E2}"/>
  </bookViews>
  <sheets>
    <sheet name="Industrial_Landfills_(F-1-2-3)" sheetId="15" r:id="rId1"/>
    <sheet name="Composting (F-4) " sheetId="16" r:id="rId2"/>
    <sheet name="Stand-Alone Digesters (F-5)" sheetId="17" r:id="rId3"/>
    <sheet name="WW_Domestic(F-6)" sheetId="18" r:id="rId4"/>
    <sheet name="WW_Industrial_P&amp;P(F-7)" sheetId="8" r:id="rId5"/>
    <sheet name="WW_Meat_Poultry_(F-8)" sheetId="9" r:id="rId6"/>
    <sheet name="WW_Veg_Fruits_Juice_(F-9)" sheetId="10" r:id="rId7"/>
    <sheet name="WW_Petroleum_(F-10)" sheetId="11" r:id="rId8"/>
    <sheet name="WW_Ethanol_(F-11)" sheetId="12" r:id="rId9"/>
    <sheet name="WW_Breweries_(F-12)" sheetId="13"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_123Graph_BGROWTHRATES" hidden="1">[1]Docctrl!#REF!</definedName>
    <definedName name="_2__123Graph_DPERCENT65_256" hidden="1">'[2]327034'!#REF!</definedName>
    <definedName name="_4__123Graph_FPERCENT65_256" hidden="1">'[2]327034'!#REF!</definedName>
    <definedName name="_AtRisk_SimSetting_AutomaticallyGenerateReports" hidden="1">TRUE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8</definedName>
    <definedName name="_AtRisk_SimSetting_MultipleCPUManualCount" hidden="1">8</definedName>
    <definedName name="_AtRisk_SimSetting_MultipleCPUMode" hidden="1">2</definedName>
    <definedName name="_AtRisk_SimSetting_MultipleCPUModeV8" hidden="1">2</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2047</definedName>
    <definedName name="_AtRisk_SimSetting_ReportOptionReportsFileType" hidden="1">1</definedName>
    <definedName name="_AtRisk_SimSetting_ReportOptionSelectiveQR" hidden="1">FALSE</definedName>
    <definedName name="_AtRisk_SimSetting_ReportsList" hidden="1">2047</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Key1" hidden="1">#REF!</definedName>
    <definedName name="_Key2" hidden="1">#REF!</definedName>
    <definedName name="_msoanchor_1">'WW_Veg_Fruits_Juice_(F-9)'!$A$204</definedName>
    <definedName name="_Order1" hidden="1">255</definedName>
    <definedName name="_Order2" hidden="1">255</definedName>
    <definedName name="_Regression_Out" hidden="1">'[3]327007'!#REF!</definedName>
    <definedName name="_Regression_X" hidden="1">'[3]327007'!#REF!</definedName>
    <definedName name="_Regression_Y" hidden="1">'[3]327007'!#REF!</definedName>
    <definedName name="_Sort" hidden="1">#REF!</definedName>
    <definedName name="AD_biogas_gen">[4]Constants!$H$32</definedName>
    <definedName name="AD_DE">[4]Constants!$H$36</definedName>
    <definedName name="AD_Flow_per_capita">[4]Constants!$H$33</definedName>
    <definedName name="AD_FRAC_CH4">[4]Constants!$H$34</definedName>
    <definedName name="AD_p_CH4">[4]Constants!$H$35</definedName>
    <definedName name="Bo_BOD">[5]Constants!$H$5</definedName>
    <definedName name="Bo_COD">[5]Constants!$H$6</definedName>
    <definedName name="CRF_InventoryYear">[6]Sheet1!$C$6</definedName>
    <definedName name="CRF_Submission">[6]Sheet1!$C$30</definedName>
    <definedName name="D_mcf">[7]NOTES!$AJ$10:$AK$59</definedName>
    <definedName name="days_to_yr">[4]Constants!$C$12</definedName>
    <definedName name="Domestic">'[8]Dom Calcs'!$P$22</definedName>
    <definedName name="Domestic_12">'[9]Dom Calcs'!$P$22</definedName>
    <definedName name="Domestic_13">'[10]Dom Calcs'!$P$22</definedName>
    <definedName name="Domestic_2">'[11]Dom Calcs'!$P$22</definedName>
    <definedName name="EF_BOD_CH4shlwlagoon">[4]Constants!$J$20</definedName>
    <definedName name="EF_CH4aerobic">[4]Constants!$J$14</definedName>
    <definedName name="EF_CH4anarctr">[4]Constants!$J$17</definedName>
    <definedName name="EF_CH4cw">[4]Constants!$J$28</definedName>
    <definedName name="EF_COD_CH4anarctr">[4]Constants!$K$19</definedName>
    <definedName name="EF_COD_CH4lagoon">[4]Constants!$K$23</definedName>
    <definedName name="EF_COD_CH4shlwlagoon">[4]Constants!$K$21</definedName>
    <definedName name="EF_N2Oaerobic">[4]Constants!$L$15</definedName>
    <definedName name="EF_N2Oanarctr">[4]Constants!$L$18</definedName>
    <definedName name="EF_N2Ocw">[4]Constants!$L$29</definedName>
    <definedName name="EF_N2Oseptic">[4]Constants!$L$24</definedName>
    <definedName name="EF_Tier1">[4]Constants!$K$10</definedName>
    <definedName name="EFeffluent">[4]Constants!$J$5</definedName>
    <definedName name="EFeffluent_COD">[4]Constants!$L$6</definedName>
    <definedName name="EFimp">[4]Constants!$K$11</definedName>
    <definedName name="EFnonimp">[4]Constants!$K$9</definedName>
    <definedName name="EFother">[4]Constants!$J$7</definedName>
    <definedName name="EFrle">[4]Constants!$J$8</definedName>
    <definedName name="EFseptic">[4]Constants!$J$27</definedName>
    <definedName name="Findcom">[4]Constants!$H$42</definedName>
    <definedName name="Findcom_septic">[4]Constants!$H$43</definedName>
    <definedName name="Fnoncon">[4]Constants!$H$40</definedName>
    <definedName name="FVJ_BOD_COD">[4]Constants!$C$28</definedName>
    <definedName name="g_to_Gg">[4]Constants!$C$17</definedName>
    <definedName name="g_to_kg">[4]Constants!$C$15</definedName>
    <definedName name="g_to_lb">[4]Constants!$C$10</definedName>
    <definedName name="gal_to_m3">[4]Constants!$C$11</definedName>
    <definedName name="Gg_to_Tg">[4]Constants!$C$18</definedName>
    <definedName name="GWP_CH4">[4]Constants!$C$6</definedName>
    <definedName name="GWP_N2O">[4]Constants!$C$5</definedName>
    <definedName name="HTML_CodePage" hidden="1">1252</definedName>
    <definedName name="HTML_Control" hidden="1">{"'327012'!$A$2:$L$63"}</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"N:\Webbank\W6_uploaded\Client_login\CMM_Member_Files\327013_www_01.htm"</definedName>
    <definedName name="HTML_Title" hidden="1">""</definedName>
    <definedName name="Icollected">[4]Constants!$H$44</definedName>
    <definedName name="Ind_sludge_aer">[4]Constants!$H$47</definedName>
    <definedName name="Ind_sludge_prim">[4]Constants!$H$46</definedName>
    <definedName name="Industrial">'[8]Ind Calcs'!$P$65</definedName>
    <definedName name="Industrial_12">'[9]Ind Calcs'!$P$65</definedName>
    <definedName name="Industrial_13">'[10]Ind Calcs'!$P$65</definedName>
    <definedName name="Industrial_2">'[11]Ind Calcs'!$P$65</definedName>
    <definedName name="kg_to_Gg">[4]Constants!$C$19</definedName>
    <definedName name="Krem_aer_digest">[4]Constants!$C$52</definedName>
    <definedName name="Krem_aer_noprim">[4]Constants!$C$53</definedName>
    <definedName name="Krem_aer_prim">[4]Constants!$C$51</definedName>
    <definedName name="L_to_gal">[4]Constants!$C$9</definedName>
    <definedName name="lbthsndgal_to_kgm3">[4]Constants!$C$22</definedName>
    <definedName name="m3_to_ft3">[4]Constants!$C$21</definedName>
    <definedName name="MP_BOD_COD">[4]Constants!$C$27</definedName>
    <definedName name="N2O_to_N2">[4]Constants!$C$20</definedName>
    <definedName name="Nrem_prim">[4]Constants!$C$43</definedName>
    <definedName name="Nrem_sec">[4]Constants!$C$44</definedName>
    <definedName name="Nrem_tert">[4]Constants!$C$45</definedName>
    <definedName name="Output">'[12]Unc Inputs'!$D$13</definedName>
    <definedName name="Output_13">'[13]Unc Inputs'!$D$92</definedName>
    <definedName name="Output_2">'[14]Unc Inputs'!$D$13</definedName>
    <definedName name="Output2">'[15]Unc Inputs'!$F$45</definedName>
    <definedName name="Output2_13">'[13]Unc Inputs'!$F$88</definedName>
    <definedName name="Output3">'[15]Unc Inputs'!$F$46</definedName>
    <definedName name="Output3_13">'[13]Unc Inputs'!$F$89</definedName>
    <definedName name="p_Ethanol">[4]Constants!$H$37</definedName>
    <definedName name="Pal_Workbook_GUID" hidden="1">"V4FF9E4WUBQ7DSTAQ8J7PEJT"</definedName>
    <definedName name="PalisadeReportWorkbookCreatedBy">"AtRisk"</definedName>
    <definedName name="Perc_CH4_released">[4]Constants!$H$38</definedName>
    <definedName name="Petro_BOD_COD">[4]Constants!$C$32</definedName>
    <definedName name="PP_BOD_COD">[4]Constants!$C$26</definedName>
    <definedName name="PriceSelection">[16]CCDetail5!$AH$5</definedName>
    <definedName name="_xlnm.Print_Area" localSheetId="9">'WW_Breweries_(F-12)'!$Q$5:$AC$68</definedName>
    <definedName name="_xlnm.Print_Titles" localSheetId="9">'WW_Breweries_(F-12)'!$7:$7</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7554</definedName>
    <definedName name="RiskExcelReportsToGenerate_13">6535</definedName>
    <definedName name="RiskExcelReportsToGenerate_9">6530</definedName>
    <definedName name="RiskFixedSeed" hidden="1">1</definedName>
    <definedName name="RiskGenerateExcelReportsAtEndOfSimulation">TRUE</definedName>
    <definedName name="RiskHasSettings" hidden="1">8</definedName>
    <definedName name="RiskMinimizeOnStart" hidden="1">FALSE</definedName>
    <definedName name="RiskMonitorConvergence" hidden="1">FALSE</definedName>
    <definedName name="RiskMonitorConvergence_13">FALSE</definedName>
    <definedName name="RiskMultipleCPUSupportEnabled" hidden="1">FALSE</definedName>
    <definedName name="RiskNumIterations" hidden="1">10000</definedName>
    <definedName name="RiskNumIterations_12">10000</definedName>
    <definedName name="RiskNumIterations_13">10000</definedName>
    <definedName name="RiskNumSimulations" hidden="1">1</definedName>
    <definedName name="RiskPauseOnError" hidden="1">FALSE</definedName>
    <definedName name="RiskRealTimeResults">TRUE</definedName>
    <definedName name="RiskRealTimeResults_13">FALSE</definedName>
    <definedName name="RiskReportGraphFormat">0</definedName>
    <definedName name="RiskResultsUpdateFreq">10</definedName>
    <definedName name="RiskResultsUpdateFreq_12">100</definedName>
    <definedName name="RiskResultsUpdateFreq_13">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2</definedName>
    <definedName name="RiskStandardRecalc_13">2</definedName>
    <definedName name="RiskStandardRecalc_9">2</definedName>
    <definedName name="RiskStatFunctionsUpdateFreq">50</definedName>
    <definedName name="RiskTemplateSheetName">"myTemplate"</definedName>
    <definedName name="RiskUpdateDisplay" hidden="1">FALSE</definedName>
    <definedName name="RiskUpdateStatFunctions">TRUE</definedName>
    <definedName name="RiskUseDifferentSeedForEachSim" hidden="1">FALSE</definedName>
    <definedName name="RiskUseFixedSeed" hidden="1">FALSE</definedName>
    <definedName name="RiskUseMultipleCPUs" hidden="1">FALSE</definedName>
    <definedName name="S_mcf">[7]NOTES!$AH$10:$AI$59</definedName>
    <definedName name="scfh_2_tons_yr">[17]_REF!$C$10</definedName>
    <definedName name="SectorBasePrices">[16]CCDetail5!$X$9:$X$126</definedName>
    <definedName name="tblProduction">#REF!</definedName>
    <definedName name="Total">[8]Summary!$Q$31</definedName>
    <definedName name="Total_12">[9]Summary!$Q$31</definedName>
    <definedName name="Total_13">[10]Summary!$Q$31</definedName>
    <definedName name="Total_2">[11]Summary!$Q$31</definedName>
    <definedName name="TOWrem_prim">[4]Constants!$C$36</definedName>
    <definedName name="TOWrem_sec">[4]Constants!$C$37</definedName>
    <definedName name="TOWrem_tert">[4]Constants!$C$38</definedName>
    <definedName name="uncsum">'[12]Unc Inputs'!$A$2:$L$6</definedName>
    <definedName name="uncsum_2">'[14]Unc Inputs'!$A$2:$L$6</definedName>
    <definedName name="WM_BOD_COD">[4]Constants!$C$29</definedName>
  </definedNames>
  <calcPr calcId="191028" iterate="1" iterateDelta="1.0000000000000001E-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64" i="13" l="1"/>
  <c r="O64" i="13"/>
  <c r="N64" i="13"/>
  <c r="M64" i="13"/>
  <c r="L64" i="13"/>
  <c r="K64" i="13"/>
  <c r="J64" i="13"/>
  <c r="I64" i="13"/>
  <c r="AF262" i="10"/>
  <c r="AC262" i="10"/>
  <c r="Z262" i="10"/>
  <c r="W262" i="10"/>
  <c r="T262" i="10"/>
  <c r="Q262" i="10"/>
  <c r="CK66" i="10"/>
  <c r="CJ66" i="10"/>
  <c r="CI66" i="10"/>
  <c r="CH66" i="10"/>
  <c r="CF66" i="10"/>
  <c r="CE66" i="10"/>
  <c r="CD66" i="10"/>
  <c r="CC66" i="10"/>
  <c r="CB66" i="10"/>
  <c r="CA66" i="10"/>
  <c r="BZ66" i="10"/>
  <c r="BV66" i="10"/>
  <c r="BU66" i="10"/>
  <c r="BT66" i="10"/>
  <c r="BS66" i="10"/>
  <c r="BQ66" i="10"/>
  <c r="BP66" i="10"/>
  <c r="BO66" i="10"/>
  <c r="BN66" i="10"/>
  <c r="BM66" i="10"/>
  <c r="BL66" i="10"/>
  <c r="BK66" i="10"/>
  <c r="BG66" i="10"/>
  <c r="BF66" i="10"/>
  <c r="BE66" i="10"/>
  <c r="BD66" i="10"/>
  <c r="BB66" i="10"/>
  <c r="BA66" i="10"/>
  <c r="AZ66" i="10"/>
  <c r="AY66" i="10"/>
  <c r="AX66" i="10"/>
  <c r="AW66" i="10"/>
  <c r="AV66" i="10"/>
  <c r="AR66" i="10"/>
  <c r="AQ66" i="10"/>
  <c r="AP66" i="10"/>
  <c r="AO66" i="10"/>
  <c r="AM66" i="10"/>
  <c r="AL66" i="10"/>
  <c r="AK66" i="10"/>
  <c r="AJ66" i="10"/>
  <c r="AI66" i="10"/>
  <c r="AH66" i="10"/>
  <c r="AG66" i="10"/>
  <c r="AC66" i="10"/>
  <c r="AB66" i="10"/>
  <c r="AA66" i="10"/>
  <c r="Z66" i="10"/>
  <c r="X66" i="10"/>
  <c r="W66" i="10"/>
  <c r="V66" i="10"/>
  <c r="U66" i="10"/>
  <c r="T66" i="10"/>
  <c r="S66" i="10"/>
  <c r="R66" i="10"/>
  <c r="N66" i="10"/>
  <c r="M66" i="10"/>
  <c r="L66" i="10"/>
  <c r="K66" i="10"/>
  <c r="I66" i="10"/>
  <c r="H66" i="10"/>
  <c r="G66" i="10"/>
  <c r="F66" i="10"/>
  <c r="E66" i="10"/>
  <c r="D66" i="10"/>
  <c r="C66" i="10"/>
  <c r="CK65" i="10"/>
  <c r="CJ65" i="10"/>
  <c r="CI65" i="10"/>
  <c r="CH65" i="10"/>
  <c r="CF65" i="10"/>
  <c r="CE65" i="10"/>
  <c r="CD65" i="10"/>
  <c r="CC65" i="10"/>
  <c r="CB65" i="10"/>
  <c r="CA65" i="10"/>
  <c r="BZ65" i="10"/>
  <c r="BV65" i="10"/>
  <c r="BU65" i="10"/>
  <c r="BT65" i="10"/>
  <c r="BS65" i="10"/>
  <c r="BQ65" i="10"/>
  <c r="BP65" i="10"/>
  <c r="BO65" i="10"/>
  <c r="BN65" i="10"/>
  <c r="BM65" i="10"/>
  <c r="BL65" i="10"/>
  <c r="BK65" i="10"/>
  <c r="BG65" i="10"/>
  <c r="BF65" i="10"/>
  <c r="BE65" i="10"/>
  <c r="BD65" i="10"/>
  <c r="BB65" i="10"/>
  <c r="BA65" i="10"/>
  <c r="AZ65" i="10"/>
  <c r="AY65" i="10"/>
  <c r="AX65" i="10"/>
  <c r="AW65" i="10"/>
  <c r="AV65" i="10"/>
  <c r="AR65" i="10"/>
  <c r="AQ65" i="10"/>
  <c r="AP65" i="10"/>
  <c r="AO65" i="10"/>
  <c r="AM65" i="10"/>
  <c r="AL65" i="10"/>
  <c r="AK65" i="10"/>
  <c r="AJ65" i="10"/>
  <c r="AI65" i="10"/>
  <c r="AH65" i="10"/>
  <c r="AG65" i="10"/>
  <c r="AC65" i="10"/>
  <c r="AB65" i="10"/>
  <c r="AA65" i="10"/>
  <c r="Z65" i="10"/>
  <c r="X65" i="10"/>
  <c r="W65" i="10"/>
  <c r="V65" i="10"/>
  <c r="U65" i="10"/>
  <c r="T65" i="10"/>
  <c r="S65" i="10"/>
  <c r="R65" i="10"/>
  <c r="N65" i="10"/>
  <c r="M65" i="10"/>
  <c r="L65" i="10"/>
  <c r="K65" i="10"/>
  <c r="I65" i="10"/>
  <c r="H65" i="10"/>
  <c r="G65" i="10"/>
  <c r="F65" i="10"/>
  <c r="E65" i="10"/>
  <c r="D65" i="10"/>
  <c r="C65" i="10"/>
  <c r="CK64" i="10"/>
  <c r="CJ64" i="10"/>
  <c r="CI64" i="10"/>
  <c r="CH64" i="10"/>
  <c r="CF64" i="10"/>
  <c r="CE64" i="10"/>
  <c r="CD64" i="10"/>
  <c r="CC64" i="10"/>
  <c r="CB64" i="10"/>
  <c r="CA64" i="10"/>
  <c r="BZ64" i="10"/>
  <c r="BV64" i="10"/>
  <c r="BU64" i="10"/>
  <c r="BT64" i="10"/>
  <c r="BS64" i="10"/>
  <c r="BQ64" i="10"/>
  <c r="BP64" i="10"/>
  <c r="BO64" i="10"/>
  <c r="BN64" i="10"/>
  <c r="BM64" i="10"/>
  <c r="BL64" i="10"/>
  <c r="BK64" i="10"/>
  <c r="BG64" i="10"/>
  <c r="BF64" i="10"/>
  <c r="BE64" i="10"/>
  <c r="BD64" i="10"/>
  <c r="BB64" i="10"/>
  <c r="BA64" i="10"/>
  <c r="AZ64" i="10"/>
  <c r="AY64" i="10"/>
  <c r="AX64" i="10"/>
  <c r="AW64" i="10"/>
  <c r="AV64" i="10"/>
  <c r="AR64" i="10"/>
  <c r="AQ64" i="10"/>
  <c r="AP64" i="10"/>
  <c r="AO64" i="10"/>
  <c r="AM64" i="10"/>
  <c r="AL64" i="10"/>
  <c r="AK64" i="10"/>
  <c r="AJ64" i="10"/>
  <c r="AI64" i="10"/>
  <c r="AH64" i="10"/>
  <c r="AG64" i="10"/>
  <c r="AC64" i="10"/>
  <c r="AB64" i="10"/>
  <c r="AA64" i="10"/>
  <c r="Z64" i="10"/>
  <c r="X64" i="10"/>
  <c r="W64" i="10"/>
  <c r="V64" i="10"/>
  <c r="U64" i="10"/>
  <c r="T64" i="10"/>
  <c r="S64" i="10"/>
  <c r="R64" i="10"/>
  <c r="N64" i="10"/>
  <c r="M64" i="10"/>
  <c r="L64" i="10"/>
  <c r="K64" i="10"/>
  <c r="I64" i="10"/>
  <c r="H64" i="10"/>
  <c r="G64" i="10"/>
  <c r="F64" i="10"/>
  <c r="E64" i="10"/>
  <c r="D64" i="10"/>
  <c r="C64" i="10"/>
  <c r="CK63" i="10"/>
  <c r="CJ63" i="10"/>
  <c r="CI63" i="10"/>
  <c r="CH63" i="10"/>
  <c r="CF63" i="10"/>
  <c r="CE63" i="10"/>
  <c r="CD63" i="10"/>
  <c r="CC63" i="10"/>
  <c r="CB63" i="10"/>
  <c r="CA63" i="10"/>
  <c r="BZ63" i="10"/>
  <c r="BV63" i="10"/>
  <c r="BU63" i="10"/>
  <c r="BT63" i="10"/>
  <c r="BS63" i="10"/>
  <c r="BQ63" i="10"/>
  <c r="BP63" i="10"/>
  <c r="BO63" i="10"/>
  <c r="BN63" i="10"/>
  <c r="BM63" i="10"/>
  <c r="BL63" i="10"/>
  <c r="BK63" i="10"/>
  <c r="BG63" i="10"/>
  <c r="BF63" i="10"/>
  <c r="BE63" i="10"/>
  <c r="BD63" i="10"/>
  <c r="BB63" i="10"/>
  <c r="BA63" i="10"/>
  <c r="AZ63" i="10"/>
  <c r="AY63" i="10"/>
  <c r="AX63" i="10"/>
  <c r="AW63" i="10"/>
  <c r="AV63" i="10"/>
  <c r="AR63" i="10"/>
  <c r="AQ63" i="10"/>
  <c r="AP63" i="10"/>
  <c r="AO63" i="10"/>
  <c r="AM63" i="10"/>
  <c r="AL63" i="10"/>
  <c r="AK63" i="10"/>
  <c r="AJ63" i="10"/>
  <c r="AI63" i="10"/>
  <c r="AH63" i="10"/>
  <c r="AG63" i="10"/>
  <c r="AC63" i="10"/>
  <c r="AB63" i="10"/>
  <c r="AA63" i="10"/>
  <c r="Z63" i="10"/>
  <c r="X63" i="10"/>
  <c r="W63" i="10"/>
  <c r="V63" i="10"/>
  <c r="U63" i="10"/>
  <c r="T63" i="10"/>
  <c r="S63" i="10"/>
  <c r="R63" i="10"/>
  <c r="N63" i="10"/>
  <c r="M63" i="10"/>
  <c r="L63" i="10"/>
  <c r="K63" i="10"/>
  <c r="I63" i="10"/>
  <c r="H63" i="10"/>
  <c r="G63" i="10"/>
  <c r="F63" i="10"/>
  <c r="E63" i="10"/>
  <c r="D63" i="10"/>
  <c r="C63" i="10"/>
  <c r="CK62" i="10"/>
  <c r="CJ62" i="10"/>
  <c r="CI62" i="10"/>
  <c r="CH62" i="10"/>
  <c r="CF62" i="10"/>
  <c r="CE62" i="10"/>
  <c r="CD62" i="10"/>
  <c r="CC62" i="10"/>
  <c r="CB62" i="10"/>
  <c r="CA62" i="10"/>
  <c r="BZ62" i="10"/>
  <c r="BV62" i="10"/>
  <c r="BU62" i="10"/>
  <c r="BT62" i="10"/>
  <c r="BS62" i="10"/>
  <c r="BQ62" i="10"/>
  <c r="BP62" i="10"/>
  <c r="BO62" i="10"/>
  <c r="BN62" i="10"/>
  <c r="BM62" i="10"/>
  <c r="BL62" i="10"/>
  <c r="BK62" i="10"/>
  <c r="BG62" i="10"/>
  <c r="BF62" i="10"/>
  <c r="BE62" i="10"/>
  <c r="BD62" i="10"/>
  <c r="BB62" i="10"/>
  <c r="BA62" i="10"/>
  <c r="AZ62" i="10"/>
  <c r="AY62" i="10"/>
  <c r="AX62" i="10"/>
  <c r="AW62" i="10"/>
  <c r="AV62" i="10"/>
  <c r="AR62" i="10"/>
  <c r="AQ62" i="10"/>
  <c r="AP62" i="10"/>
  <c r="AO62" i="10"/>
  <c r="AM62" i="10"/>
  <c r="AL62" i="10"/>
  <c r="AK62" i="10"/>
  <c r="AJ62" i="10"/>
  <c r="AI62" i="10"/>
  <c r="AH62" i="10"/>
  <c r="AG62" i="10"/>
  <c r="AC62" i="10"/>
  <c r="AB62" i="10"/>
  <c r="AA62" i="10"/>
  <c r="Z62" i="10"/>
  <c r="X62" i="10"/>
  <c r="W62" i="10"/>
  <c r="V62" i="10"/>
  <c r="U62" i="10"/>
  <c r="T62" i="10"/>
  <c r="S62" i="10"/>
  <c r="R62" i="10"/>
  <c r="N62" i="10"/>
  <c r="M62" i="10"/>
  <c r="L62" i="10"/>
  <c r="K62" i="10"/>
  <c r="I62" i="10"/>
  <c r="H62" i="10"/>
  <c r="G62" i="10"/>
  <c r="F62" i="10"/>
  <c r="E62" i="10"/>
  <c r="D62" i="10"/>
  <c r="C62" i="10"/>
  <c r="CK61" i="10"/>
  <c r="CJ61" i="10"/>
  <c r="CI61" i="10"/>
  <c r="CH61" i="10"/>
  <c r="CF61" i="10"/>
  <c r="CE61" i="10"/>
  <c r="CD61" i="10"/>
  <c r="CC61" i="10"/>
  <c r="CB61" i="10"/>
  <c r="CA61" i="10"/>
  <c r="BZ61" i="10"/>
  <c r="BV61" i="10"/>
  <c r="BU61" i="10"/>
  <c r="BT61" i="10"/>
  <c r="BS61" i="10"/>
  <c r="BQ61" i="10"/>
  <c r="BP61" i="10"/>
  <c r="BO61" i="10"/>
  <c r="BN61" i="10"/>
  <c r="BM61" i="10"/>
  <c r="BL61" i="10"/>
  <c r="BK61" i="10"/>
  <c r="BG61" i="10"/>
  <c r="BF61" i="10"/>
  <c r="BE61" i="10"/>
  <c r="BD61" i="10"/>
  <c r="BB61" i="10"/>
  <c r="BA61" i="10"/>
  <c r="AZ61" i="10"/>
  <c r="AY61" i="10"/>
  <c r="AX61" i="10"/>
  <c r="AW61" i="10"/>
  <c r="AV61" i="10"/>
  <c r="AR61" i="10"/>
  <c r="AQ61" i="10"/>
  <c r="AP61" i="10"/>
  <c r="AO61" i="10"/>
  <c r="AM61" i="10"/>
  <c r="AL61" i="10"/>
  <c r="AK61" i="10"/>
  <c r="AJ61" i="10"/>
  <c r="AI61" i="10"/>
  <c r="AH61" i="10"/>
  <c r="AG61" i="10"/>
  <c r="AC61" i="10"/>
  <c r="AB61" i="10"/>
  <c r="AA61" i="10"/>
  <c r="Z61" i="10"/>
  <c r="X61" i="10"/>
  <c r="W61" i="10"/>
  <c r="V61" i="10"/>
  <c r="U61" i="10"/>
  <c r="T61" i="10"/>
  <c r="S61" i="10"/>
  <c r="R61" i="10"/>
  <c r="N61" i="10"/>
  <c r="M61" i="10"/>
  <c r="L61" i="10"/>
  <c r="K61" i="10"/>
  <c r="I61" i="10"/>
  <c r="H61" i="10"/>
  <c r="G61" i="10"/>
  <c r="F61" i="10"/>
  <c r="E61" i="10"/>
  <c r="D61" i="10"/>
  <c r="C61" i="10"/>
  <c r="CK60" i="10"/>
  <c r="CJ60" i="10"/>
  <c r="CI60" i="10"/>
  <c r="CH60" i="10"/>
  <c r="CF60" i="10"/>
  <c r="CE60" i="10"/>
  <c r="CD60" i="10"/>
  <c r="CC60" i="10"/>
  <c r="CB60" i="10"/>
  <c r="CA60" i="10"/>
  <c r="BZ60" i="10"/>
  <c r="BV60" i="10"/>
  <c r="BU60" i="10"/>
  <c r="BT60" i="10"/>
  <c r="BS60" i="10"/>
  <c r="BQ60" i="10"/>
  <c r="BP60" i="10"/>
  <c r="BO60" i="10"/>
  <c r="BN60" i="10"/>
  <c r="BM60" i="10"/>
  <c r="BL60" i="10"/>
  <c r="BK60" i="10"/>
  <c r="BG60" i="10"/>
  <c r="BF60" i="10"/>
  <c r="BE60" i="10"/>
  <c r="BD60" i="10"/>
  <c r="BB60" i="10"/>
  <c r="BA60" i="10"/>
  <c r="AZ60" i="10"/>
  <c r="AY60" i="10"/>
  <c r="AX60" i="10"/>
  <c r="AW60" i="10"/>
  <c r="AV60" i="10"/>
  <c r="AR60" i="10"/>
  <c r="AQ60" i="10"/>
  <c r="AP60" i="10"/>
  <c r="AO60" i="10"/>
  <c r="AM60" i="10"/>
  <c r="AL60" i="10"/>
  <c r="AK60" i="10"/>
  <c r="AJ60" i="10"/>
  <c r="AI60" i="10"/>
  <c r="AH60" i="10"/>
  <c r="AG60" i="10"/>
  <c r="AC60" i="10"/>
  <c r="AB60" i="10"/>
  <c r="AA60" i="10"/>
  <c r="Z60" i="10"/>
  <c r="X60" i="10"/>
  <c r="W60" i="10"/>
  <c r="V60" i="10"/>
  <c r="U60" i="10"/>
  <c r="T60" i="10"/>
  <c r="S60" i="10"/>
  <c r="R60" i="10"/>
  <c r="N60" i="10"/>
  <c r="M60" i="10"/>
  <c r="L60" i="10"/>
  <c r="K60" i="10"/>
  <c r="I60" i="10"/>
  <c r="H60" i="10"/>
  <c r="G60" i="10"/>
  <c r="F60" i="10"/>
  <c r="E60" i="10"/>
  <c r="D60" i="10"/>
  <c r="C60" i="10"/>
  <c r="CK59" i="10"/>
  <c r="CJ59" i="10"/>
  <c r="CI59" i="10"/>
  <c r="CH59" i="10"/>
  <c r="CF59" i="10"/>
  <c r="CE59" i="10"/>
  <c r="CD59" i="10"/>
  <c r="CC59" i="10"/>
  <c r="CB59" i="10"/>
  <c r="CA59" i="10"/>
  <c r="BZ59" i="10"/>
  <c r="BV59" i="10"/>
  <c r="BU59" i="10"/>
  <c r="BT59" i="10"/>
  <c r="BS59" i="10"/>
  <c r="BQ59" i="10"/>
  <c r="BP59" i="10"/>
  <c r="BO59" i="10"/>
  <c r="BN59" i="10"/>
  <c r="BM59" i="10"/>
  <c r="BL59" i="10"/>
  <c r="BK59" i="10"/>
  <c r="BG59" i="10"/>
  <c r="BF59" i="10"/>
  <c r="BE59" i="10"/>
  <c r="BD59" i="10"/>
  <c r="BB59" i="10"/>
  <c r="BA59" i="10"/>
  <c r="AZ59" i="10"/>
  <c r="AY59" i="10"/>
  <c r="AX59" i="10"/>
  <c r="AW59" i="10"/>
  <c r="AV59" i="10"/>
  <c r="AR59" i="10"/>
  <c r="AQ59" i="10"/>
  <c r="AP59" i="10"/>
  <c r="AO59" i="10"/>
  <c r="AM59" i="10"/>
  <c r="AL59" i="10"/>
  <c r="AK59" i="10"/>
  <c r="AJ59" i="10"/>
  <c r="AI59" i="10"/>
  <c r="AH59" i="10"/>
  <c r="AG59" i="10"/>
  <c r="AC59" i="10"/>
  <c r="AB59" i="10"/>
  <c r="AA59" i="10"/>
  <c r="Z59" i="10"/>
  <c r="X59" i="10"/>
  <c r="W59" i="10"/>
  <c r="V59" i="10"/>
  <c r="U59" i="10"/>
  <c r="T59" i="10"/>
  <c r="S59" i="10"/>
  <c r="R59" i="10"/>
  <c r="N59" i="10"/>
  <c r="M59" i="10"/>
  <c r="L59" i="10"/>
  <c r="K59" i="10"/>
  <c r="I59" i="10"/>
  <c r="H59" i="10"/>
  <c r="G59" i="10"/>
  <c r="F59" i="10"/>
  <c r="E59" i="10"/>
  <c r="D59" i="10"/>
  <c r="C59" i="10"/>
  <c r="CK58" i="10"/>
  <c r="CJ58" i="10"/>
  <c r="CI58" i="10"/>
  <c r="CH58" i="10"/>
  <c r="CF58" i="10"/>
  <c r="CE58" i="10"/>
  <c r="CD58" i="10"/>
  <c r="CC58" i="10"/>
  <c r="CB58" i="10"/>
  <c r="CA58" i="10"/>
  <c r="BZ58" i="10"/>
  <c r="BV58" i="10"/>
  <c r="BU58" i="10"/>
  <c r="BT58" i="10"/>
  <c r="BS58" i="10"/>
  <c r="BQ58" i="10"/>
  <c r="BP58" i="10"/>
  <c r="BO58" i="10"/>
  <c r="BN58" i="10"/>
  <c r="BM58" i="10"/>
  <c r="BL58" i="10"/>
  <c r="BK58" i="10"/>
  <c r="BG58" i="10"/>
  <c r="BF58" i="10"/>
  <c r="BE58" i="10"/>
  <c r="BD58" i="10"/>
  <c r="BB58" i="10"/>
  <c r="BA58" i="10"/>
  <c r="AZ58" i="10"/>
  <c r="AY58" i="10"/>
  <c r="AX58" i="10"/>
  <c r="AW58" i="10"/>
  <c r="AV58" i="10"/>
  <c r="AR58" i="10"/>
  <c r="AQ58" i="10"/>
  <c r="AP58" i="10"/>
  <c r="AO58" i="10"/>
  <c r="AM58" i="10"/>
  <c r="AL58" i="10"/>
  <c r="AK58" i="10"/>
  <c r="AJ58" i="10"/>
  <c r="AI58" i="10"/>
  <c r="AH58" i="10"/>
  <c r="AG58" i="10"/>
  <c r="AC58" i="10"/>
  <c r="AB58" i="10"/>
  <c r="AA58" i="10"/>
  <c r="Z58" i="10"/>
  <c r="X58" i="10"/>
  <c r="W58" i="10"/>
  <c r="V58" i="10"/>
  <c r="U58" i="10"/>
  <c r="T58" i="10"/>
  <c r="S58" i="10"/>
  <c r="R58" i="10"/>
  <c r="N58" i="10"/>
  <c r="M58" i="10"/>
  <c r="L58" i="10"/>
  <c r="K58" i="10"/>
  <c r="I58" i="10"/>
  <c r="H58" i="10"/>
  <c r="G58" i="10"/>
  <c r="F58" i="10"/>
  <c r="E58" i="10"/>
  <c r="D58" i="10"/>
  <c r="C58" i="10"/>
  <c r="CK57" i="10"/>
  <c r="CJ57" i="10"/>
  <c r="CI57" i="10"/>
  <c r="CH57" i="10"/>
  <c r="CF57" i="10"/>
  <c r="CE57" i="10"/>
  <c r="CD57" i="10"/>
  <c r="CC57" i="10"/>
  <c r="CB57" i="10"/>
  <c r="CA57" i="10"/>
  <c r="BZ57" i="10"/>
  <c r="BV57" i="10"/>
  <c r="BU57" i="10"/>
  <c r="BT57" i="10"/>
  <c r="BS57" i="10"/>
  <c r="BQ57" i="10"/>
  <c r="BP57" i="10"/>
  <c r="BO57" i="10"/>
  <c r="BN57" i="10"/>
  <c r="BM57" i="10"/>
  <c r="BL57" i="10"/>
  <c r="BK57" i="10"/>
  <c r="BG57" i="10"/>
  <c r="BF57" i="10"/>
  <c r="BE57" i="10"/>
  <c r="BD57" i="10"/>
  <c r="BB57" i="10"/>
  <c r="BA57" i="10"/>
  <c r="AZ57" i="10"/>
  <c r="AY57" i="10"/>
  <c r="AX57" i="10"/>
  <c r="AW57" i="10"/>
  <c r="AV57" i="10"/>
  <c r="AR57" i="10"/>
  <c r="AQ57" i="10"/>
  <c r="AP57" i="10"/>
  <c r="AO57" i="10"/>
  <c r="AM57" i="10"/>
  <c r="AL57" i="10"/>
  <c r="AK57" i="10"/>
  <c r="AJ57" i="10"/>
  <c r="AI57" i="10"/>
  <c r="AH57" i="10"/>
  <c r="AG57" i="10"/>
  <c r="AC57" i="10"/>
  <c r="AB57" i="10"/>
  <c r="AA57" i="10"/>
  <c r="Z57" i="10"/>
  <c r="X57" i="10"/>
  <c r="W57" i="10"/>
  <c r="V57" i="10"/>
  <c r="U57" i="10"/>
  <c r="T57" i="10"/>
  <c r="S57" i="10"/>
  <c r="R57" i="10"/>
  <c r="N57" i="10"/>
  <c r="M57" i="10"/>
  <c r="L57" i="10"/>
  <c r="K57" i="10"/>
  <c r="I57" i="10"/>
  <c r="H57" i="10"/>
  <c r="G57" i="10"/>
  <c r="F57" i="10"/>
  <c r="E57" i="10"/>
  <c r="D57" i="10"/>
  <c r="C57" i="10"/>
  <c r="CK56" i="10"/>
  <c r="CJ56" i="10"/>
  <c r="CI56" i="10"/>
  <c r="CH56" i="10"/>
  <c r="CF56" i="10"/>
  <c r="CE56" i="10"/>
  <c r="CD56" i="10"/>
  <c r="CC56" i="10"/>
  <c r="CB56" i="10"/>
  <c r="CA56" i="10"/>
  <c r="BZ56" i="10"/>
  <c r="BV56" i="10"/>
  <c r="BU56" i="10"/>
  <c r="BT56" i="10"/>
  <c r="BS56" i="10"/>
  <c r="BQ56" i="10"/>
  <c r="BP56" i="10"/>
  <c r="BO56" i="10"/>
  <c r="BN56" i="10"/>
  <c r="BM56" i="10"/>
  <c r="BL56" i="10"/>
  <c r="BK56" i="10"/>
  <c r="BG56" i="10"/>
  <c r="BF56" i="10"/>
  <c r="BE56" i="10"/>
  <c r="BD56" i="10"/>
  <c r="BB56" i="10"/>
  <c r="BA56" i="10"/>
  <c r="AZ56" i="10"/>
  <c r="AY56" i="10"/>
  <c r="AX56" i="10"/>
  <c r="AW56" i="10"/>
  <c r="AV56" i="10"/>
  <c r="AR56" i="10"/>
  <c r="AQ56" i="10"/>
  <c r="AP56" i="10"/>
  <c r="AO56" i="10"/>
  <c r="AM56" i="10"/>
  <c r="AL56" i="10"/>
  <c r="AK56" i="10"/>
  <c r="AJ56" i="10"/>
  <c r="AI56" i="10"/>
  <c r="AH56" i="10"/>
  <c r="AG56" i="10"/>
  <c r="AC56" i="10"/>
  <c r="AB56" i="10"/>
  <c r="AA56" i="10"/>
  <c r="Z56" i="10"/>
  <c r="X56" i="10"/>
  <c r="W56" i="10"/>
  <c r="V56" i="10"/>
  <c r="U56" i="10"/>
  <c r="T56" i="10"/>
  <c r="S56" i="10"/>
  <c r="R56" i="10"/>
  <c r="N56" i="10"/>
  <c r="M56" i="10"/>
  <c r="L56" i="10"/>
  <c r="K56" i="10"/>
  <c r="I56" i="10"/>
  <c r="H56" i="10"/>
  <c r="G56" i="10"/>
  <c r="F56" i="10"/>
  <c r="E56" i="10"/>
  <c r="D56" i="10"/>
  <c r="C56" i="10"/>
  <c r="CK55" i="10"/>
  <c r="CJ55" i="10"/>
  <c r="CI55" i="10"/>
  <c r="CH55" i="10"/>
  <c r="CF55" i="10"/>
  <c r="CE55" i="10"/>
  <c r="CD55" i="10"/>
  <c r="CC55" i="10"/>
  <c r="CB55" i="10"/>
  <c r="CA55" i="10"/>
  <c r="BZ55" i="10"/>
  <c r="BV55" i="10"/>
  <c r="BU55" i="10"/>
  <c r="BT55" i="10"/>
  <c r="BS55" i="10"/>
  <c r="BQ55" i="10"/>
  <c r="BP55" i="10"/>
  <c r="BO55" i="10"/>
  <c r="BN55" i="10"/>
  <c r="BM55" i="10"/>
  <c r="BL55" i="10"/>
  <c r="BK55" i="10"/>
  <c r="BG55" i="10"/>
  <c r="BF55" i="10"/>
  <c r="BE55" i="10"/>
  <c r="BD55" i="10"/>
  <c r="BB55" i="10"/>
  <c r="BA55" i="10"/>
  <c r="AZ55" i="10"/>
  <c r="AY55" i="10"/>
  <c r="AX55" i="10"/>
  <c r="AW55" i="10"/>
  <c r="AV55" i="10"/>
  <c r="AR55" i="10"/>
  <c r="AQ55" i="10"/>
  <c r="AP55" i="10"/>
  <c r="AO55" i="10"/>
  <c r="AM55" i="10"/>
  <c r="AL55" i="10"/>
  <c r="AK55" i="10"/>
  <c r="AJ55" i="10"/>
  <c r="AI55" i="10"/>
  <c r="AH55" i="10"/>
  <c r="AG55" i="10"/>
  <c r="AC55" i="10"/>
  <c r="AB55" i="10"/>
  <c r="AA55" i="10"/>
  <c r="Z55" i="10"/>
  <c r="X55" i="10"/>
  <c r="W55" i="10"/>
  <c r="V55" i="10"/>
  <c r="U55" i="10"/>
  <c r="T55" i="10"/>
  <c r="S55" i="10"/>
  <c r="R55" i="10"/>
  <c r="N55" i="10"/>
  <c r="M55" i="10"/>
  <c r="L55" i="10"/>
  <c r="K55" i="10"/>
  <c r="I55" i="10"/>
  <c r="H55" i="10"/>
  <c r="G55" i="10"/>
  <c r="F55" i="10"/>
  <c r="E55" i="10"/>
  <c r="D55" i="10"/>
  <c r="C55" i="10"/>
  <c r="CK54" i="10"/>
  <c r="CJ54" i="10"/>
  <c r="CI54" i="10"/>
  <c r="CH54" i="10"/>
  <c r="CF54" i="10"/>
  <c r="CE54" i="10"/>
  <c r="CD54" i="10"/>
  <c r="CC54" i="10"/>
  <c r="CB54" i="10"/>
  <c r="CA54" i="10"/>
  <c r="BZ54" i="10"/>
  <c r="BV54" i="10"/>
  <c r="BU54" i="10"/>
  <c r="BT54" i="10"/>
  <c r="BS54" i="10"/>
  <c r="BQ54" i="10"/>
  <c r="BP54" i="10"/>
  <c r="BO54" i="10"/>
  <c r="BN54" i="10"/>
  <c r="BM54" i="10"/>
  <c r="BL54" i="10"/>
  <c r="BK54" i="10"/>
  <c r="BG54" i="10"/>
  <c r="BF54" i="10"/>
  <c r="BE54" i="10"/>
  <c r="BD54" i="10"/>
  <c r="BB54" i="10"/>
  <c r="BA54" i="10"/>
  <c r="AZ54" i="10"/>
  <c r="AY54" i="10"/>
  <c r="AX54" i="10"/>
  <c r="AW54" i="10"/>
  <c r="AV54" i="10"/>
  <c r="AR54" i="10"/>
  <c r="AQ54" i="10"/>
  <c r="AP54" i="10"/>
  <c r="AO54" i="10"/>
  <c r="AM54" i="10"/>
  <c r="AL54" i="10"/>
  <c r="AK54" i="10"/>
  <c r="AJ54" i="10"/>
  <c r="AI54" i="10"/>
  <c r="AH54" i="10"/>
  <c r="AG54" i="10"/>
  <c r="AC54" i="10"/>
  <c r="AB54" i="10"/>
  <c r="AA54" i="10"/>
  <c r="Z54" i="10"/>
  <c r="X54" i="10"/>
  <c r="W54" i="10"/>
  <c r="V54" i="10"/>
  <c r="U54" i="10"/>
  <c r="T54" i="10"/>
  <c r="S54" i="10"/>
  <c r="R54" i="10"/>
  <c r="N54" i="10"/>
  <c r="M54" i="10"/>
  <c r="L54" i="10"/>
  <c r="K54" i="10"/>
  <c r="I54" i="10"/>
  <c r="H54" i="10"/>
  <c r="G54" i="10"/>
  <c r="F54" i="10"/>
  <c r="E54" i="10"/>
  <c r="D54" i="10"/>
  <c r="C54" i="10"/>
  <c r="CK53" i="10"/>
  <c r="CJ53" i="10"/>
  <c r="CI53" i="10"/>
  <c r="CH53" i="10"/>
  <c r="CF53" i="10"/>
  <c r="CE53" i="10"/>
  <c r="CD53" i="10"/>
  <c r="CC53" i="10"/>
  <c r="CB53" i="10"/>
  <c r="CA53" i="10"/>
  <c r="BZ53" i="10"/>
  <c r="BV53" i="10"/>
  <c r="BU53" i="10"/>
  <c r="BT53" i="10"/>
  <c r="BS53" i="10"/>
  <c r="BQ53" i="10"/>
  <c r="BP53" i="10"/>
  <c r="BO53" i="10"/>
  <c r="BN53" i="10"/>
  <c r="BM53" i="10"/>
  <c r="BL53" i="10"/>
  <c r="BK53" i="10"/>
  <c r="BG53" i="10"/>
  <c r="BF53" i="10"/>
  <c r="BE53" i="10"/>
  <c r="BD53" i="10"/>
  <c r="BB53" i="10"/>
  <c r="BA53" i="10"/>
  <c r="AZ53" i="10"/>
  <c r="AY53" i="10"/>
  <c r="AX53" i="10"/>
  <c r="AW53" i="10"/>
  <c r="AV53" i="10"/>
  <c r="AR53" i="10"/>
  <c r="AQ53" i="10"/>
  <c r="AP53" i="10"/>
  <c r="AO53" i="10"/>
  <c r="AM53" i="10"/>
  <c r="AL53" i="10"/>
  <c r="AK53" i="10"/>
  <c r="AJ53" i="10"/>
  <c r="AI53" i="10"/>
  <c r="AH53" i="10"/>
  <c r="AG53" i="10"/>
  <c r="AC53" i="10"/>
  <c r="AB53" i="10"/>
  <c r="AA53" i="10"/>
  <c r="Z53" i="10"/>
  <c r="X53" i="10"/>
  <c r="W53" i="10"/>
  <c r="V53" i="10"/>
  <c r="U53" i="10"/>
  <c r="T53" i="10"/>
  <c r="S53" i="10"/>
  <c r="R53" i="10"/>
  <c r="N53" i="10"/>
  <c r="M53" i="10"/>
  <c r="L53" i="10"/>
  <c r="K53" i="10"/>
  <c r="I53" i="10"/>
  <c r="H53" i="10"/>
  <c r="G53" i="10"/>
  <c r="F53" i="10"/>
  <c r="E53" i="10"/>
  <c r="D53" i="10"/>
  <c r="C53" i="10"/>
  <c r="CK52" i="10"/>
  <c r="CJ52" i="10"/>
  <c r="CI52" i="10"/>
  <c r="CH52" i="10"/>
  <c r="CF52" i="10"/>
  <c r="CE52" i="10"/>
  <c r="CD52" i="10"/>
  <c r="CC52" i="10"/>
  <c r="CB52" i="10"/>
  <c r="CA52" i="10"/>
  <c r="BZ52" i="10"/>
  <c r="BV52" i="10"/>
  <c r="BU52" i="10"/>
  <c r="BT52" i="10"/>
  <c r="BS52" i="10"/>
  <c r="BQ52" i="10"/>
  <c r="BP52" i="10"/>
  <c r="BO52" i="10"/>
  <c r="BN52" i="10"/>
  <c r="BM52" i="10"/>
  <c r="BL52" i="10"/>
  <c r="BK52" i="10"/>
  <c r="BG52" i="10"/>
  <c r="BF52" i="10"/>
  <c r="BE52" i="10"/>
  <c r="BD52" i="10"/>
  <c r="BB52" i="10"/>
  <c r="BA52" i="10"/>
  <c r="AZ52" i="10"/>
  <c r="AY52" i="10"/>
  <c r="AX52" i="10"/>
  <c r="AW52" i="10"/>
  <c r="AV52" i="10"/>
  <c r="AR52" i="10"/>
  <c r="AQ52" i="10"/>
  <c r="AP52" i="10"/>
  <c r="AO52" i="10"/>
  <c r="AM52" i="10"/>
  <c r="AL52" i="10"/>
  <c r="AK52" i="10"/>
  <c r="AJ52" i="10"/>
  <c r="AI52" i="10"/>
  <c r="AH52" i="10"/>
  <c r="AG52" i="10"/>
  <c r="AC52" i="10"/>
  <c r="AB52" i="10"/>
  <c r="AA52" i="10"/>
  <c r="Z52" i="10"/>
  <c r="X52" i="10"/>
  <c r="W52" i="10"/>
  <c r="V52" i="10"/>
  <c r="U52" i="10"/>
  <c r="T52" i="10"/>
  <c r="S52" i="10"/>
  <c r="R52" i="10"/>
  <c r="N52" i="10"/>
  <c r="M52" i="10"/>
  <c r="L52" i="10"/>
  <c r="K52" i="10"/>
  <c r="I52" i="10"/>
  <c r="H52" i="10"/>
  <c r="G52" i="10"/>
  <c r="F52" i="10"/>
  <c r="E52" i="10"/>
  <c r="D52" i="10"/>
  <c r="C52" i="10"/>
  <c r="CK51" i="10"/>
  <c r="CJ51" i="10"/>
  <c r="CI51" i="10"/>
  <c r="CH51" i="10"/>
  <c r="CF51" i="10"/>
  <c r="CE51" i="10"/>
  <c r="CD51" i="10"/>
  <c r="CC51" i="10"/>
  <c r="CB51" i="10"/>
  <c r="CA51" i="10"/>
  <c r="BZ51" i="10"/>
  <c r="BV51" i="10"/>
  <c r="BU51" i="10"/>
  <c r="BT51" i="10"/>
  <c r="BS51" i="10"/>
  <c r="BQ51" i="10"/>
  <c r="BP51" i="10"/>
  <c r="BO51" i="10"/>
  <c r="BN51" i="10"/>
  <c r="BM51" i="10"/>
  <c r="BL51" i="10"/>
  <c r="BK51" i="10"/>
  <c r="BG51" i="10"/>
  <c r="BF51" i="10"/>
  <c r="BE51" i="10"/>
  <c r="BD51" i="10"/>
  <c r="BB51" i="10"/>
  <c r="BA51" i="10"/>
  <c r="AZ51" i="10"/>
  <c r="AY51" i="10"/>
  <c r="AX51" i="10"/>
  <c r="AW51" i="10"/>
  <c r="AV51" i="10"/>
  <c r="AR51" i="10"/>
  <c r="AQ51" i="10"/>
  <c r="AP51" i="10"/>
  <c r="AO51" i="10"/>
  <c r="AM51" i="10"/>
  <c r="AL51" i="10"/>
  <c r="AK51" i="10"/>
  <c r="AJ51" i="10"/>
  <c r="AI51" i="10"/>
  <c r="AH51" i="10"/>
  <c r="AG51" i="10"/>
  <c r="AC51" i="10"/>
  <c r="AB51" i="10"/>
  <c r="AA51" i="10"/>
  <c r="Z51" i="10"/>
  <c r="X51" i="10"/>
  <c r="W51" i="10"/>
  <c r="V51" i="10"/>
  <c r="U51" i="10"/>
  <c r="T51" i="10"/>
  <c r="S51" i="10"/>
  <c r="R51" i="10"/>
  <c r="N51" i="10"/>
  <c r="M51" i="10"/>
  <c r="L51" i="10"/>
  <c r="K51" i="10"/>
  <c r="I51" i="10"/>
  <c r="H51" i="10"/>
  <c r="G51" i="10"/>
  <c r="F51" i="10"/>
  <c r="E51" i="10"/>
  <c r="D51" i="10"/>
  <c r="C51" i="10"/>
  <c r="CK50" i="10"/>
  <c r="CJ50" i="10"/>
  <c r="CI50" i="10"/>
  <c r="CH50" i="10"/>
  <c r="CF50" i="10"/>
  <c r="CE50" i="10"/>
  <c r="CD50" i="10"/>
  <c r="CC50" i="10"/>
  <c r="CB50" i="10"/>
  <c r="CA50" i="10"/>
  <c r="BZ50" i="10"/>
  <c r="BV50" i="10"/>
  <c r="BU50" i="10"/>
  <c r="BT50" i="10"/>
  <c r="BS50" i="10"/>
  <c r="BQ50" i="10"/>
  <c r="BP50" i="10"/>
  <c r="BO50" i="10"/>
  <c r="BN50" i="10"/>
  <c r="BM50" i="10"/>
  <c r="BL50" i="10"/>
  <c r="BK50" i="10"/>
  <c r="BG50" i="10"/>
  <c r="BF50" i="10"/>
  <c r="BE50" i="10"/>
  <c r="BD50" i="10"/>
  <c r="BB50" i="10"/>
  <c r="BA50" i="10"/>
  <c r="AZ50" i="10"/>
  <c r="AY50" i="10"/>
  <c r="AX50" i="10"/>
  <c r="AW50" i="10"/>
  <c r="AV50" i="10"/>
  <c r="AR50" i="10"/>
  <c r="AQ50" i="10"/>
  <c r="AP50" i="10"/>
  <c r="AO50" i="10"/>
  <c r="AM50" i="10"/>
  <c r="AL50" i="10"/>
  <c r="AK50" i="10"/>
  <c r="AJ50" i="10"/>
  <c r="AI50" i="10"/>
  <c r="AH50" i="10"/>
  <c r="AG50" i="10"/>
  <c r="AC50" i="10"/>
  <c r="AB50" i="10"/>
  <c r="AA50" i="10"/>
  <c r="Z50" i="10"/>
  <c r="X50" i="10"/>
  <c r="W50" i="10"/>
  <c r="V50" i="10"/>
  <c r="U50" i="10"/>
  <c r="T50" i="10"/>
  <c r="S50" i="10"/>
  <c r="R50" i="10"/>
  <c r="N50" i="10"/>
  <c r="M50" i="10"/>
  <c r="L50" i="10"/>
  <c r="K50" i="10"/>
  <c r="I50" i="10"/>
  <c r="H50" i="10"/>
  <c r="G50" i="10"/>
  <c r="F50" i="10"/>
  <c r="E50" i="10"/>
  <c r="D50" i="10"/>
  <c r="C50" i="10"/>
  <c r="CK49" i="10"/>
  <c r="CJ49" i="10"/>
  <c r="CI49" i="10"/>
  <c r="CH49" i="10"/>
  <c r="CF49" i="10"/>
  <c r="CE49" i="10"/>
  <c r="CD49" i="10"/>
  <c r="CC49" i="10"/>
  <c r="CB49" i="10"/>
  <c r="CA49" i="10"/>
  <c r="BZ49" i="10"/>
  <c r="BV49" i="10"/>
  <c r="BU49" i="10"/>
  <c r="BT49" i="10"/>
  <c r="BS49" i="10"/>
  <c r="BQ49" i="10"/>
  <c r="BP49" i="10"/>
  <c r="BO49" i="10"/>
  <c r="BN49" i="10"/>
  <c r="BM49" i="10"/>
  <c r="BL49" i="10"/>
  <c r="BK49" i="10"/>
  <c r="BG49" i="10"/>
  <c r="BF49" i="10"/>
  <c r="BE49" i="10"/>
  <c r="BD49" i="10"/>
  <c r="BB49" i="10"/>
  <c r="BA49" i="10"/>
  <c r="AZ49" i="10"/>
  <c r="AY49" i="10"/>
  <c r="AX49" i="10"/>
  <c r="AW49" i="10"/>
  <c r="AV49" i="10"/>
  <c r="AR49" i="10"/>
  <c r="AQ49" i="10"/>
  <c r="AP49" i="10"/>
  <c r="AO49" i="10"/>
  <c r="AM49" i="10"/>
  <c r="AL49" i="10"/>
  <c r="AK49" i="10"/>
  <c r="AJ49" i="10"/>
  <c r="AI49" i="10"/>
  <c r="AH49" i="10"/>
  <c r="AG49" i="10"/>
  <c r="AC49" i="10"/>
  <c r="AB49" i="10"/>
  <c r="AA49" i="10"/>
  <c r="Z49" i="10"/>
  <c r="X49" i="10"/>
  <c r="W49" i="10"/>
  <c r="V49" i="10"/>
  <c r="U49" i="10"/>
  <c r="T49" i="10"/>
  <c r="S49" i="10"/>
  <c r="R49" i="10"/>
  <c r="N49" i="10"/>
  <c r="M49" i="10"/>
  <c r="L49" i="10"/>
  <c r="K49" i="10"/>
  <c r="I49" i="10"/>
  <c r="H49" i="10"/>
  <c r="G49" i="10"/>
  <c r="F49" i="10"/>
  <c r="E49" i="10"/>
  <c r="D49" i="10"/>
  <c r="C49" i="10"/>
  <c r="CK48" i="10"/>
  <c r="CJ48" i="10"/>
  <c r="CI48" i="10"/>
  <c r="CH48" i="10"/>
  <c r="CF48" i="10"/>
  <c r="CE48" i="10"/>
  <c r="CD48" i="10"/>
  <c r="CC48" i="10"/>
  <c r="CB48" i="10"/>
  <c r="CA48" i="10"/>
  <c r="BZ48" i="10"/>
  <c r="BV48" i="10"/>
  <c r="BU48" i="10"/>
  <c r="BT48" i="10"/>
  <c r="BS48" i="10"/>
  <c r="BQ48" i="10"/>
  <c r="BP48" i="10"/>
  <c r="BO48" i="10"/>
  <c r="BN48" i="10"/>
  <c r="BM48" i="10"/>
  <c r="BL48" i="10"/>
  <c r="BK48" i="10"/>
  <c r="BG48" i="10"/>
  <c r="BF48" i="10"/>
  <c r="BE48" i="10"/>
  <c r="BD48" i="10"/>
  <c r="BB48" i="10"/>
  <c r="BA48" i="10"/>
  <c r="AZ48" i="10"/>
  <c r="AY48" i="10"/>
  <c r="AX48" i="10"/>
  <c r="AW48" i="10"/>
  <c r="AV48" i="10"/>
  <c r="AR48" i="10"/>
  <c r="AQ48" i="10"/>
  <c r="AP48" i="10"/>
  <c r="AO48" i="10"/>
  <c r="AM48" i="10"/>
  <c r="AL48" i="10"/>
  <c r="AK48" i="10"/>
  <c r="AJ48" i="10"/>
  <c r="AI48" i="10"/>
  <c r="AH48" i="10"/>
  <c r="AG48" i="10"/>
  <c r="AC48" i="10"/>
  <c r="AB48" i="10"/>
  <c r="AA48" i="10"/>
  <c r="Z48" i="10"/>
  <c r="X48" i="10"/>
  <c r="W48" i="10"/>
  <c r="V48" i="10"/>
  <c r="U48" i="10"/>
  <c r="T48" i="10"/>
  <c r="S48" i="10"/>
  <c r="R48" i="10"/>
  <c r="N48" i="10"/>
  <c r="M48" i="10"/>
  <c r="L48" i="10"/>
  <c r="K48" i="10"/>
  <c r="I48" i="10"/>
  <c r="H48" i="10"/>
  <c r="G48" i="10"/>
  <c r="F48" i="10"/>
  <c r="E48" i="10"/>
  <c r="D48" i="10"/>
  <c r="C48" i="10"/>
  <c r="CK47" i="10"/>
  <c r="CJ47" i="10"/>
  <c r="CI47" i="10"/>
  <c r="CH47" i="10"/>
  <c r="CF47" i="10"/>
  <c r="CE47" i="10"/>
  <c r="CD47" i="10"/>
  <c r="CC47" i="10"/>
  <c r="CB47" i="10"/>
  <c r="CA47" i="10"/>
  <c r="BZ47" i="10"/>
  <c r="BV47" i="10"/>
  <c r="BU47" i="10"/>
  <c r="BT47" i="10"/>
  <c r="BS47" i="10"/>
  <c r="BQ47" i="10"/>
  <c r="BP47" i="10"/>
  <c r="BO47" i="10"/>
  <c r="BN47" i="10"/>
  <c r="BM47" i="10"/>
  <c r="BL47" i="10"/>
  <c r="BK47" i="10"/>
  <c r="BG47" i="10"/>
  <c r="BF47" i="10"/>
  <c r="BE47" i="10"/>
  <c r="BD47" i="10"/>
  <c r="BB47" i="10"/>
  <c r="BA47" i="10"/>
  <c r="AZ47" i="10"/>
  <c r="AY47" i="10"/>
  <c r="AX47" i="10"/>
  <c r="AW47" i="10"/>
  <c r="AV47" i="10"/>
  <c r="AR47" i="10"/>
  <c r="AQ47" i="10"/>
  <c r="AP47" i="10"/>
  <c r="AO47" i="10"/>
  <c r="AM47" i="10"/>
  <c r="AL47" i="10"/>
  <c r="AK47" i="10"/>
  <c r="AJ47" i="10"/>
  <c r="AI47" i="10"/>
  <c r="AH47" i="10"/>
  <c r="AG47" i="10"/>
  <c r="AC47" i="10"/>
  <c r="AB47" i="10"/>
  <c r="AA47" i="10"/>
  <c r="Z47" i="10"/>
  <c r="X47" i="10"/>
  <c r="W47" i="10"/>
  <c r="V47" i="10"/>
  <c r="U47" i="10"/>
  <c r="T47" i="10"/>
  <c r="S47" i="10"/>
  <c r="R47" i="10"/>
  <c r="N47" i="10"/>
  <c r="M47" i="10"/>
  <c r="L47" i="10"/>
  <c r="K47" i="10"/>
  <c r="I47" i="10"/>
  <c r="H47" i="10"/>
  <c r="G47" i="10"/>
  <c r="F47" i="10"/>
  <c r="E47" i="10"/>
  <c r="D47" i="10"/>
  <c r="C47" i="10"/>
  <c r="CK46" i="10"/>
  <c r="CJ46" i="10"/>
  <c r="CI46" i="10"/>
  <c r="CH46" i="10"/>
  <c r="CF46" i="10"/>
  <c r="CE46" i="10"/>
  <c r="CD46" i="10"/>
  <c r="CC46" i="10"/>
  <c r="CB46" i="10"/>
  <c r="CA46" i="10"/>
  <c r="BZ46" i="10"/>
  <c r="BV46" i="10"/>
  <c r="BU46" i="10"/>
  <c r="BT46" i="10"/>
  <c r="BS46" i="10"/>
  <c r="BQ46" i="10"/>
  <c r="BP46" i="10"/>
  <c r="BO46" i="10"/>
  <c r="BN46" i="10"/>
  <c r="BM46" i="10"/>
  <c r="BL46" i="10"/>
  <c r="BK46" i="10"/>
  <c r="BG46" i="10"/>
  <c r="BF46" i="10"/>
  <c r="BE46" i="10"/>
  <c r="BD46" i="10"/>
  <c r="BB46" i="10"/>
  <c r="BA46" i="10"/>
  <c r="AZ46" i="10"/>
  <c r="AY46" i="10"/>
  <c r="AX46" i="10"/>
  <c r="AW46" i="10"/>
  <c r="AV46" i="10"/>
  <c r="AR46" i="10"/>
  <c r="AQ46" i="10"/>
  <c r="AP46" i="10"/>
  <c r="AO46" i="10"/>
  <c r="AM46" i="10"/>
  <c r="AL46" i="10"/>
  <c r="AK46" i="10"/>
  <c r="AJ46" i="10"/>
  <c r="AI46" i="10"/>
  <c r="AH46" i="10"/>
  <c r="AG46" i="10"/>
  <c r="AC46" i="10"/>
  <c r="AB46" i="10"/>
  <c r="AA46" i="10"/>
  <c r="Z46" i="10"/>
  <c r="X46" i="10"/>
  <c r="W46" i="10"/>
  <c r="V46" i="10"/>
  <c r="U46" i="10"/>
  <c r="T46" i="10"/>
  <c r="S46" i="10"/>
  <c r="R46" i="10"/>
  <c r="N46" i="10"/>
  <c r="M46" i="10"/>
  <c r="L46" i="10"/>
  <c r="K46" i="10"/>
  <c r="I46" i="10"/>
  <c r="H46" i="10"/>
  <c r="G46" i="10"/>
  <c r="F46" i="10"/>
  <c r="E46" i="10"/>
  <c r="D46" i="10"/>
  <c r="C46" i="10"/>
  <c r="CK45" i="10"/>
  <c r="CJ45" i="10"/>
  <c r="CI45" i="10"/>
  <c r="CH45" i="10"/>
  <c r="CF45" i="10"/>
  <c r="CE45" i="10"/>
  <c r="CD45" i="10"/>
  <c r="CC45" i="10"/>
  <c r="CB45" i="10"/>
  <c r="CA45" i="10"/>
  <c r="BZ45" i="10"/>
  <c r="BV45" i="10"/>
  <c r="BU45" i="10"/>
  <c r="BT45" i="10"/>
  <c r="BS45" i="10"/>
  <c r="BQ45" i="10"/>
  <c r="BP45" i="10"/>
  <c r="BO45" i="10"/>
  <c r="BN45" i="10"/>
  <c r="BM45" i="10"/>
  <c r="BL45" i="10"/>
  <c r="BK45" i="10"/>
  <c r="BG45" i="10"/>
  <c r="BF45" i="10"/>
  <c r="BE45" i="10"/>
  <c r="BD45" i="10"/>
  <c r="BB45" i="10"/>
  <c r="BA45" i="10"/>
  <c r="AZ45" i="10"/>
  <c r="AY45" i="10"/>
  <c r="AX45" i="10"/>
  <c r="AW45" i="10"/>
  <c r="AV45" i="10"/>
  <c r="AR45" i="10"/>
  <c r="AQ45" i="10"/>
  <c r="AP45" i="10"/>
  <c r="AO45" i="10"/>
  <c r="AM45" i="10"/>
  <c r="AL45" i="10"/>
  <c r="AK45" i="10"/>
  <c r="AJ45" i="10"/>
  <c r="AI45" i="10"/>
  <c r="AH45" i="10"/>
  <c r="AG45" i="10"/>
  <c r="AC45" i="10"/>
  <c r="AB45" i="10"/>
  <c r="AA45" i="10"/>
  <c r="Z45" i="10"/>
  <c r="X45" i="10"/>
  <c r="W45" i="10"/>
  <c r="V45" i="10"/>
  <c r="U45" i="10"/>
  <c r="T45" i="10"/>
  <c r="S45" i="10"/>
  <c r="R45" i="10"/>
  <c r="N45" i="10"/>
  <c r="M45" i="10"/>
  <c r="L45" i="10"/>
  <c r="K45" i="10"/>
  <c r="I45" i="10"/>
  <c r="H45" i="10"/>
  <c r="G45" i="10"/>
  <c r="F45" i="10"/>
  <c r="E45" i="10"/>
  <c r="D45" i="10"/>
  <c r="C45" i="10"/>
  <c r="CK44" i="10"/>
  <c r="CJ44" i="10"/>
  <c r="CI44" i="10"/>
  <c r="CH44" i="10"/>
  <c r="CF44" i="10"/>
  <c r="CE44" i="10"/>
  <c r="CD44" i="10"/>
  <c r="CC44" i="10"/>
  <c r="CB44" i="10"/>
  <c r="CA44" i="10"/>
  <c r="BZ44" i="10"/>
  <c r="BV44" i="10"/>
  <c r="BU44" i="10"/>
  <c r="BT44" i="10"/>
  <c r="BS44" i="10"/>
  <c r="BQ44" i="10"/>
  <c r="BP44" i="10"/>
  <c r="BO44" i="10"/>
  <c r="BN44" i="10"/>
  <c r="BM44" i="10"/>
  <c r="BL44" i="10"/>
  <c r="BK44" i="10"/>
  <c r="BG44" i="10"/>
  <c r="BF44" i="10"/>
  <c r="BE44" i="10"/>
  <c r="BD44" i="10"/>
  <c r="BB44" i="10"/>
  <c r="BA44" i="10"/>
  <c r="AZ44" i="10"/>
  <c r="AY44" i="10"/>
  <c r="AX44" i="10"/>
  <c r="AW44" i="10"/>
  <c r="AV44" i="10"/>
  <c r="AR44" i="10"/>
  <c r="AQ44" i="10"/>
  <c r="AP44" i="10"/>
  <c r="AO44" i="10"/>
  <c r="AM44" i="10"/>
  <c r="AL44" i="10"/>
  <c r="AK44" i="10"/>
  <c r="AJ44" i="10"/>
  <c r="AI44" i="10"/>
  <c r="AH44" i="10"/>
  <c r="AG44" i="10"/>
  <c r="AC44" i="10"/>
  <c r="AB44" i="10"/>
  <c r="AA44" i="10"/>
  <c r="Z44" i="10"/>
  <c r="X44" i="10"/>
  <c r="W44" i="10"/>
  <c r="V44" i="10"/>
  <c r="U44" i="10"/>
  <c r="T44" i="10"/>
  <c r="S44" i="10"/>
  <c r="R44" i="10"/>
  <c r="N44" i="10"/>
  <c r="M44" i="10"/>
  <c r="L44" i="10"/>
  <c r="K44" i="10"/>
  <c r="I44" i="10"/>
  <c r="H44" i="10"/>
  <c r="G44" i="10"/>
  <c r="F44" i="10"/>
  <c r="E44" i="10"/>
  <c r="D44" i="10"/>
  <c r="C44" i="10"/>
  <c r="CK43" i="10"/>
  <c r="CJ43" i="10"/>
  <c r="CI43" i="10"/>
  <c r="CH43" i="10"/>
  <c r="CF43" i="10"/>
  <c r="CE43" i="10"/>
  <c r="CD43" i="10"/>
  <c r="CC43" i="10"/>
  <c r="CB43" i="10"/>
  <c r="CA43" i="10"/>
  <c r="BZ43" i="10"/>
  <c r="BV43" i="10"/>
  <c r="BU43" i="10"/>
  <c r="BT43" i="10"/>
  <c r="BS43" i="10"/>
  <c r="BQ43" i="10"/>
  <c r="BP43" i="10"/>
  <c r="BO43" i="10"/>
  <c r="BN43" i="10"/>
  <c r="BM43" i="10"/>
  <c r="BL43" i="10"/>
  <c r="BK43" i="10"/>
  <c r="BG43" i="10"/>
  <c r="BF43" i="10"/>
  <c r="BE43" i="10"/>
  <c r="BD43" i="10"/>
  <c r="BB43" i="10"/>
  <c r="BA43" i="10"/>
  <c r="AZ43" i="10"/>
  <c r="AY43" i="10"/>
  <c r="AX43" i="10"/>
  <c r="AW43" i="10"/>
  <c r="AV43" i="10"/>
  <c r="AR43" i="10"/>
  <c r="AQ43" i="10"/>
  <c r="AP43" i="10"/>
  <c r="AO43" i="10"/>
  <c r="AM43" i="10"/>
  <c r="AL43" i="10"/>
  <c r="AK43" i="10"/>
  <c r="AJ43" i="10"/>
  <c r="AI43" i="10"/>
  <c r="AH43" i="10"/>
  <c r="AG43" i="10"/>
  <c r="AC43" i="10"/>
  <c r="AB43" i="10"/>
  <c r="AA43" i="10"/>
  <c r="Z43" i="10"/>
  <c r="X43" i="10"/>
  <c r="W43" i="10"/>
  <c r="V43" i="10"/>
  <c r="U43" i="10"/>
  <c r="T43" i="10"/>
  <c r="S43" i="10"/>
  <c r="R43" i="10"/>
  <c r="N43" i="10"/>
  <c r="M43" i="10"/>
  <c r="L43" i="10"/>
  <c r="K43" i="10"/>
  <c r="I43" i="10"/>
  <c r="H43" i="10"/>
  <c r="G43" i="10"/>
  <c r="F43" i="10"/>
  <c r="E43" i="10"/>
  <c r="D43" i="10"/>
  <c r="C43" i="10"/>
  <c r="CK42" i="10"/>
  <c r="CJ42" i="10"/>
  <c r="CI42" i="10"/>
  <c r="CH42" i="10"/>
  <c r="CF42" i="10"/>
  <c r="CE42" i="10"/>
  <c r="CD42" i="10"/>
  <c r="CC42" i="10"/>
  <c r="CB42" i="10"/>
  <c r="CA42" i="10"/>
  <c r="BZ42" i="10"/>
  <c r="BV42" i="10"/>
  <c r="BU42" i="10"/>
  <c r="BT42" i="10"/>
  <c r="BS42" i="10"/>
  <c r="BQ42" i="10"/>
  <c r="BP42" i="10"/>
  <c r="BO42" i="10"/>
  <c r="BN42" i="10"/>
  <c r="BM42" i="10"/>
  <c r="BL42" i="10"/>
  <c r="BK42" i="10"/>
  <c r="BG42" i="10"/>
  <c r="BF42" i="10"/>
  <c r="BE42" i="10"/>
  <c r="BD42" i="10"/>
  <c r="BB42" i="10"/>
  <c r="BA42" i="10"/>
  <c r="AZ42" i="10"/>
  <c r="AY42" i="10"/>
  <c r="AX42" i="10"/>
  <c r="AW42" i="10"/>
  <c r="AV42" i="10"/>
  <c r="AR42" i="10"/>
  <c r="AQ42" i="10"/>
  <c r="AP42" i="10"/>
  <c r="AO42" i="10"/>
  <c r="AM42" i="10"/>
  <c r="AL42" i="10"/>
  <c r="AK42" i="10"/>
  <c r="AJ42" i="10"/>
  <c r="AI42" i="10"/>
  <c r="AH42" i="10"/>
  <c r="AG42" i="10"/>
  <c r="AC42" i="10"/>
  <c r="AB42" i="10"/>
  <c r="AA42" i="10"/>
  <c r="Z42" i="10"/>
  <c r="X42" i="10"/>
  <c r="W42" i="10"/>
  <c r="V42" i="10"/>
  <c r="U42" i="10"/>
  <c r="T42" i="10"/>
  <c r="S42" i="10"/>
  <c r="R42" i="10"/>
  <c r="N42" i="10"/>
  <c r="M42" i="10"/>
  <c r="L42" i="10"/>
  <c r="K42" i="10"/>
  <c r="I42" i="10"/>
  <c r="H42" i="10"/>
  <c r="G42" i="10"/>
  <c r="F42" i="10"/>
  <c r="E42" i="10"/>
  <c r="D42" i="10"/>
  <c r="C42" i="10"/>
  <c r="CK41" i="10"/>
  <c r="CJ41" i="10"/>
  <c r="CI41" i="10"/>
  <c r="CH41" i="10"/>
  <c r="CF41" i="10"/>
  <c r="CE41" i="10"/>
  <c r="CD41" i="10"/>
  <c r="CC41" i="10"/>
  <c r="CB41" i="10"/>
  <c r="CA41" i="10"/>
  <c r="BZ41" i="10"/>
  <c r="BV41" i="10"/>
  <c r="BU41" i="10"/>
  <c r="BT41" i="10"/>
  <c r="BS41" i="10"/>
  <c r="BQ41" i="10"/>
  <c r="BP41" i="10"/>
  <c r="BO41" i="10"/>
  <c r="BN41" i="10"/>
  <c r="BM41" i="10"/>
  <c r="BL41" i="10"/>
  <c r="BK41" i="10"/>
  <c r="BG41" i="10"/>
  <c r="BF41" i="10"/>
  <c r="BE41" i="10"/>
  <c r="BD41" i="10"/>
  <c r="BB41" i="10"/>
  <c r="BA41" i="10"/>
  <c r="AZ41" i="10"/>
  <c r="AY41" i="10"/>
  <c r="AX41" i="10"/>
  <c r="AW41" i="10"/>
  <c r="AV41" i="10"/>
  <c r="AR41" i="10"/>
  <c r="AQ41" i="10"/>
  <c r="AP41" i="10"/>
  <c r="AO41" i="10"/>
  <c r="AM41" i="10"/>
  <c r="AL41" i="10"/>
  <c r="AK41" i="10"/>
  <c r="AJ41" i="10"/>
  <c r="AI41" i="10"/>
  <c r="AH41" i="10"/>
  <c r="AG41" i="10"/>
  <c r="AC41" i="10"/>
  <c r="AB41" i="10"/>
  <c r="AA41" i="10"/>
  <c r="Z41" i="10"/>
  <c r="X41" i="10"/>
  <c r="W41" i="10"/>
  <c r="V41" i="10"/>
  <c r="U41" i="10"/>
  <c r="T41" i="10"/>
  <c r="S41" i="10"/>
  <c r="R41" i="10"/>
  <c r="N41" i="10"/>
  <c r="M41" i="10"/>
  <c r="L41" i="10"/>
  <c r="K41" i="10"/>
  <c r="I41" i="10"/>
  <c r="H41" i="10"/>
  <c r="G41" i="10"/>
  <c r="F41" i="10"/>
  <c r="E41" i="10"/>
  <c r="D41" i="10"/>
  <c r="C41" i="10"/>
  <c r="CK40" i="10"/>
  <c r="CJ40" i="10"/>
  <c r="CI40" i="10"/>
  <c r="CH40" i="10"/>
  <c r="CF40" i="10"/>
  <c r="CE40" i="10"/>
  <c r="CD40" i="10"/>
  <c r="CC40" i="10"/>
  <c r="CB40" i="10"/>
  <c r="CA40" i="10"/>
  <c r="BZ40" i="10"/>
  <c r="BV40" i="10"/>
  <c r="BU40" i="10"/>
  <c r="BT40" i="10"/>
  <c r="BS40" i="10"/>
  <c r="BQ40" i="10"/>
  <c r="BP40" i="10"/>
  <c r="BO40" i="10"/>
  <c r="BN40" i="10"/>
  <c r="BM40" i="10"/>
  <c r="BL40" i="10"/>
  <c r="BK40" i="10"/>
  <c r="BG40" i="10"/>
  <c r="BF40" i="10"/>
  <c r="BE40" i="10"/>
  <c r="BD40" i="10"/>
  <c r="BB40" i="10"/>
  <c r="BA40" i="10"/>
  <c r="AZ40" i="10"/>
  <c r="AY40" i="10"/>
  <c r="AX40" i="10"/>
  <c r="AW40" i="10"/>
  <c r="AV40" i="10"/>
  <c r="AR40" i="10"/>
  <c r="AQ40" i="10"/>
  <c r="AP40" i="10"/>
  <c r="AO40" i="10"/>
  <c r="AM40" i="10"/>
  <c r="AL40" i="10"/>
  <c r="AK40" i="10"/>
  <c r="AJ40" i="10"/>
  <c r="AI40" i="10"/>
  <c r="AH40" i="10"/>
  <c r="AG40" i="10"/>
  <c r="AC40" i="10"/>
  <c r="AB40" i="10"/>
  <c r="AA40" i="10"/>
  <c r="Z40" i="10"/>
  <c r="X40" i="10"/>
  <c r="W40" i="10"/>
  <c r="V40" i="10"/>
  <c r="U40" i="10"/>
  <c r="T40" i="10"/>
  <c r="S40" i="10"/>
  <c r="R40" i="10"/>
  <c r="N40" i="10"/>
  <c r="M40" i="10"/>
  <c r="L40" i="10"/>
  <c r="K40" i="10"/>
  <c r="I40" i="10"/>
  <c r="H40" i="10"/>
  <c r="G40" i="10"/>
  <c r="F40" i="10"/>
  <c r="E40" i="10"/>
  <c r="D40" i="10"/>
  <c r="C40" i="10"/>
  <c r="CK39" i="10"/>
  <c r="CJ39" i="10"/>
  <c r="CI39" i="10"/>
  <c r="CH39" i="10"/>
  <c r="CF39" i="10"/>
  <c r="CE39" i="10"/>
  <c r="CD39" i="10"/>
  <c r="CC39" i="10"/>
  <c r="CB39" i="10"/>
  <c r="CA39" i="10"/>
  <c r="BZ39" i="10"/>
  <c r="BV39" i="10"/>
  <c r="BU39" i="10"/>
  <c r="BT39" i="10"/>
  <c r="BS39" i="10"/>
  <c r="BQ39" i="10"/>
  <c r="BP39" i="10"/>
  <c r="BO39" i="10"/>
  <c r="BN39" i="10"/>
  <c r="BM39" i="10"/>
  <c r="BL39" i="10"/>
  <c r="BK39" i="10"/>
  <c r="BG39" i="10"/>
  <c r="BF39" i="10"/>
  <c r="BE39" i="10"/>
  <c r="BD39" i="10"/>
  <c r="BB39" i="10"/>
  <c r="BA39" i="10"/>
  <c r="AZ39" i="10"/>
  <c r="AY39" i="10"/>
  <c r="AX39" i="10"/>
  <c r="AW39" i="10"/>
  <c r="AV39" i="10"/>
  <c r="AR39" i="10"/>
  <c r="AQ39" i="10"/>
  <c r="AP39" i="10"/>
  <c r="AO39" i="10"/>
  <c r="AM39" i="10"/>
  <c r="AL39" i="10"/>
  <c r="AK39" i="10"/>
  <c r="AJ39" i="10"/>
  <c r="AI39" i="10"/>
  <c r="AH39" i="10"/>
  <c r="AG39" i="10"/>
  <c r="AC39" i="10"/>
  <c r="AB39" i="10"/>
  <c r="AA39" i="10"/>
  <c r="Z39" i="10"/>
  <c r="X39" i="10"/>
  <c r="W39" i="10"/>
  <c r="V39" i="10"/>
  <c r="U39" i="10"/>
  <c r="T39" i="10"/>
  <c r="S39" i="10"/>
  <c r="R39" i="10"/>
  <c r="N39" i="10"/>
  <c r="M39" i="10"/>
  <c r="L39" i="10"/>
  <c r="K39" i="10"/>
  <c r="I39" i="10"/>
  <c r="H39" i="10"/>
  <c r="G39" i="10"/>
  <c r="F39" i="10"/>
  <c r="E39" i="10"/>
  <c r="D39" i="10"/>
  <c r="C39" i="10"/>
  <c r="CK38" i="10"/>
  <c r="CJ38" i="10"/>
  <c r="CI38" i="10"/>
  <c r="CH38" i="10"/>
  <c r="CF38" i="10"/>
  <c r="CE38" i="10"/>
  <c r="CD38" i="10"/>
  <c r="CC38" i="10"/>
  <c r="CB38" i="10"/>
  <c r="CA38" i="10"/>
  <c r="BZ38" i="10"/>
  <c r="BV38" i="10"/>
  <c r="BU38" i="10"/>
  <c r="BT38" i="10"/>
  <c r="BS38" i="10"/>
  <c r="BQ38" i="10"/>
  <c r="BP38" i="10"/>
  <c r="BO38" i="10"/>
  <c r="BN38" i="10"/>
  <c r="BM38" i="10"/>
  <c r="BL38" i="10"/>
  <c r="BK38" i="10"/>
  <c r="BG38" i="10"/>
  <c r="BF38" i="10"/>
  <c r="BE38" i="10"/>
  <c r="BD38" i="10"/>
  <c r="BB38" i="10"/>
  <c r="BA38" i="10"/>
  <c r="AZ38" i="10"/>
  <c r="AY38" i="10"/>
  <c r="AX38" i="10"/>
  <c r="AW38" i="10"/>
  <c r="AV38" i="10"/>
  <c r="AR38" i="10"/>
  <c r="AQ38" i="10"/>
  <c r="AP38" i="10"/>
  <c r="AO38" i="10"/>
  <c r="AM38" i="10"/>
  <c r="AL38" i="10"/>
  <c r="AK38" i="10"/>
  <c r="AJ38" i="10"/>
  <c r="AI38" i="10"/>
  <c r="AH38" i="10"/>
  <c r="AG38" i="10"/>
  <c r="AC38" i="10"/>
  <c r="AB38" i="10"/>
  <c r="AA38" i="10"/>
  <c r="Z38" i="10"/>
  <c r="X38" i="10"/>
  <c r="W38" i="10"/>
  <c r="V38" i="10"/>
  <c r="U38" i="10"/>
  <c r="T38" i="10"/>
  <c r="S38" i="10"/>
  <c r="R38" i="10"/>
  <c r="N38" i="10"/>
  <c r="M38" i="10"/>
  <c r="L38" i="10"/>
  <c r="K38" i="10"/>
  <c r="I38" i="10"/>
  <c r="H38" i="10"/>
  <c r="G38" i="10"/>
  <c r="F38" i="10"/>
  <c r="E38" i="10"/>
  <c r="D38" i="10"/>
  <c r="C38" i="10"/>
  <c r="CK37" i="10"/>
  <c r="CJ37" i="10"/>
  <c r="CI37" i="10"/>
  <c r="CH37" i="10"/>
  <c r="CF37" i="10"/>
  <c r="CE37" i="10"/>
  <c r="CD37" i="10"/>
  <c r="CC37" i="10"/>
  <c r="CB37" i="10"/>
  <c r="CA37" i="10"/>
  <c r="BZ37" i="10"/>
  <c r="BV37" i="10"/>
  <c r="BU37" i="10"/>
  <c r="BT37" i="10"/>
  <c r="BS37" i="10"/>
  <c r="BQ37" i="10"/>
  <c r="BP37" i="10"/>
  <c r="BO37" i="10"/>
  <c r="BN37" i="10"/>
  <c r="BM37" i="10"/>
  <c r="BL37" i="10"/>
  <c r="BK37" i="10"/>
  <c r="BG37" i="10"/>
  <c r="BF37" i="10"/>
  <c r="BE37" i="10"/>
  <c r="BD37" i="10"/>
  <c r="BB37" i="10"/>
  <c r="BA37" i="10"/>
  <c r="AZ37" i="10"/>
  <c r="AY37" i="10"/>
  <c r="AX37" i="10"/>
  <c r="AW37" i="10"/>
  <c r="AV37" i="10"/>
  <c r="AR37" i="10"/>
  <c r="AQ37" i="10"/>
  <c r="AP37" i="10"/>
  <c r="AO37" i="10"/>
  <c r="AM37" i="10"/>
  <c r="AL37" i="10"/>
  <c r="AK37" i="10"/>
  <c r="AJ37" i="10"/>
  <c r="AI37" i="10"/>
  <c r="AH37" i="10"/>
  <c r="AG37" i="10"/>
  <c r="AC37" i="10"/>
  <c r="AB37" i="10"/>
  <c r="AA37" i="10"/>
  <c r="Z37" i="10"/>
  <c r="X37" i="10"/>
  <c r="W37" i="10"/>
  <c r="V37" i="10"/>
  <c r="U37" i="10"/>
  <c r="T37" i="10"/>
  <c r="S37" i="10"/>
  <c r="R37" i="10"/>
  <c r="N37" i="10"/>
  <c r="M37" i="10"/>
  <c r="L37" i="10"/>
  <c r="K37" i="10"/>
  <c r="I37" i="10"/>
  <c r="H37" i="10"/>
  <c r="G37" i="10"/>
  <c r="F37" i="10"/>
  <c r="E37" i="10"/>
  <c r="D37" i="10"/>
  <c r="C37" i="10"/>
  <c r="CK36" i="10"/>
  <c r="CJ36" i="10"/>
  <c r="CI36" i="10"/>
  <c r="CH36" i="10"/>
  <c r="CF36" i="10"/>
  <c r="CE36" i="10"/>
  <c r="CD36" i="10"/>
  <c r="CC36" i="10"/>
  <c r="CB36" i="10"/>
  <c r="CA36" i="10"/>
  <c r="BZ36" i="10"/>
  <c r="BV36" i="10"/>
  <c r="BU36" i="10"/>
  <c r="BT36" i="10"/>
  <c r="BS36" i="10"/>
  <c r="BQ36" i="10"/>
  <c r="BP36" i="10"/>
  <c r="BO36" i="10"/>
  <c r="BN36" i="10"/>
  <c r="BM36" i="10"/>
  <c r="BL36" i="10"/>
  <c r="BK36" i="10"/>
  <c r="BG36" i="10"/>
  <c r="BF36" i="10"/>
  <c r="BE36" i="10"/>
  <c r="BD36" i="10"/>
  <c r="BB36" i="10"/>
  <c r="BA36" i="10"/>
  <c r="AZ36" i="10"/>
  <c r="AY36" i="10"/>
  <c r="AX36" i="10"/>
  <c r="AW36" i="10"/>
  <c r="AV36" i="10"/>
  <c r="AR36" i="10"/>
  <c r="AQ36" i="10"/>
  <c r="AP36" i="10"/>
  <c r="AO36" i="10"/>
  <c r="AM36" i="10"/>
  <c r="AL36" i="10"/>
  <c r="AK36" i="10"/>
  <c r="AJ36" i="10"/>
  <c r="AI36" i="10"/>
  <c r="AH36" i="10"/>
  <c r="AG36" i="10"/>
  <c r="AC36" i="10"/>
  <c r="AB36" i="10"/>
  <c r="AA36" i="10"/>
  <c r="Z36" i="10"/>
  <c r="X36" i="10"/>
  <c r="W36" i="10"/>
  <c r="V36" i="10"/>
  <c r="U36" i="10"/>
  <c r="T36" i="10"/>
  <c r="S36" i="10"/>
  <c r="R36" i="10"/>
  <c r="N36" i="10"/>
  <c r="M36" i="10"/>
  <c r="L36" i="10"/>
  <c r="K36" i="10"/>
  <c r="I36" i="10"/>
  <c r="H36" i="10"/>
  <c r="G36" i="10"/>
  <c r="F36" i="10"/>
  <c r="E36" i="10"/>
  <c r="D36" i="10"/>
  <c r="C36" i="10"/>
  <c r="CK35" i="10"/>
  <c r="CJ35" i="10"/>
  <c r="CI35" i="10"/>
  <c r="CH35" i="10"/>
  <c r="CF35" i="10"/>
  <c r="CE35" i="10"/>
  <c r="CD35" i="10"/>
  <c r="CC35" i="10"/>
  <c r="CB35" i="10"/>
  <c r="CA35" i="10"/>
  <c r="BZ35" i="10"/>
  <c r="BV35" i="10"/>
  <c r="BU35" i="10"/>
  <c r="BT35" i="10"/>
  <c r="BS35" i="10"/>
  <c r="BQ35" i="10"/>
  <c r="BP35" i="10"/>
  <c r="BO35" i="10"/>
  <c r="BN35" i="10"/>
  <c r="BM35" i="10"/>
  <c r="BL35" i="10"/>
  <c r="BK35" i="10"/>
  <c r="BG35" i="10"/>
  <c r="BF35" i="10"/>
  <c r="BE35" i="10"/>
  <c r="BD35" i="10"/>
  <c r="BB35" i="10"/>
  <c r="BA35" i="10"/>
  <c r="AZ35" i="10"/>
  <c r="AY35" i="10"/>
  <c r="AX35" i="10"/>
  <c r="AW35" i="10"/>
  <c r="AV35" i="10"/>
  <c r="AR35" i="10"/>
  <c r="AQ35" i="10"/>
  <c r="AP35" i="10"/>
  <c r="AO35" i="10"/>
  <c r="AM35" i="10"/>
  <c r="AL35" i="10"/>
  <c r="AK35" i="10"/>
  <c r="AJ35" i="10"/>
  <c r="AI35" i="10"/>
  <c r="AH35" i="10"/>
  <c r="AG35" i="10"/>
  <c r="AC35" i="10"/>
  <c r="AB35" i="10"/>
  <c r="AA35" i="10"/>
  <c r="Z35" i="10"/>
  <c r="X35" i="10"/>
  <c r="W35" i="10"/>
  <c r="V35" i="10"/>
  <c r="U35" i="10"/>
  <c r="T35" i="10"/>
  <c r="S35" i="10"/>
  <c r="R35" i="10"/>
  <c r="N35" i="10"/>
  <c r="M35" i="10"/>
  <c r="L35" i="10"/>
  <c r="K35" i="10"/>
  <c r="I35" i="10"/>
  <c r="H35" i="10"/>
  <c r="G35" i="10"/>
  <c r="F35" i="10"/>
  <c r="E35" i="10"/>
  <c r="D35" i="10"/>
  <c r="C35" i="10"/>
  <c r="CK34" i="10"/>
  <c r="CJ34" i="10"/>
  <c r="CI34" i="10"/>
  <c r="CH34" i="10"/>
  <c r="CF34" i="10"/>
  <c r="CE34" i="10"/>
  <c r="CD34" i="10"/>
  <c r="CC34" i="10"/>
  <c r="CB34" i="10"/>
  <c r="CA34" i="10"/>
  <c r="BZ34" i="10"/>
  <c r="BV34" i="10"/>
  <c r="BU34" i="10"/>
  <c r="BT34" i="10"/>
  <c r="BS34" i="10"/>
  <c r="BQ34" i="10"/>
  <c r="BP34" i="10"/>
  <c r="BO34" i="10"/>
  <c r="BN34" i="10"/>
  <c r="BM34" i="10"/>
  <c r="BL34" i="10"/>
  <c r="BK34" i="10"/>
  <c r="BG34" i="10"/>
  <c r="BF34" i="10"/>
  <c r="BE34" i="10"/>
  <c r="BD34" i="10"/>
  <c r="BB34" i="10"/>
  <c r="BA34" i="10"/>
  <c r="AZ34" i="10"/>
  <c r="AY34" i="10"/>
  <c r="AX34" i="10"/>
  <c r="AW34" i="10"/>
  <c r="AV34" i="10"/>
  <c r="AR34" i="10"/>
  <c r="AQ34" i="10"/>
  <c r="AP34" i="10"/>
  <c r="AO34" i="10"/>
  <c r="AM34" i="10"/>
  <c r="AL34" i="10"/>
  <c r="AK34" i="10"/>
  <c r="AJ34" i="10"/>
  <c r="AI34" i="10"/>
  <c r="AH34" i="10"/>
  <c r="AG34" i="10"/>
  <c r="AC34" i="10"/>
  <c r="AB34" i="10"/>
  <c r="AA34" i="10"/>
  <c r="Z34" i="10"/>
  <c r="X34" i="10"/>
  <c r="W34" i="10"/>
  <c r="V34" i="10"/>
  <c r="U34" i="10"/>
  <c r="T34" i="10"/>
  <c r="S34" i="10"/>
  <c r="R34" i="10"/>
  <c r="N34" i="10"/>
  <c r="M34" i="10"/>
  <c r="L34" i="10"/>
  <c r="K34" i="10"/>
  <c r="I34" i="10"/>
  <c r="H34" i="10"/>
  <c r="G34" i="10"/>
  <c r="F34" i="10"/>
  <c r="E34" i="10"/>
  <c r="D34" i="10"/>
  <c r="C34" i="10"/>
  <c r="CK33" i="10"/>
  <c r="CJ33" i="10"/>
  <c r="CI33" i="10"/>
  <c r="CH33" i="10"/>
  <c r="CF33" i="10"/>
  <c r="CE33" i="10"/>
  <c r="CD33" i="10"/>
  <c r="CC33" i="10"/>
  <c r="CB33" i="10"/>
  <c r="CA33" i="10"/>
  <c r="BZ33" i="10"/>
  <c r="BV33" i="10"/>
  <c r="BU33" i="10"/>
  <c r="BT33" i="10"/>
  <c r="BS33" i="10"/>
  <c r="BQ33" i="10"/>
  <c r="BP33" i="10"/>
  <c r="BO33" i="10"/>
  <c r="BN33" i="10"/>
  <c r="BM33" i="10"/>
  <c r="BL33" i="10"/>
  <c r="BK33" i="10"/>
  <c r="BG33" i="10"/>
  <c r="BF33" i="10"/>
  <c r="BE33" i="10"/>
  <c r="BD33" i="10"/>
  <c r="BB33" i="10"/>
  <c r="BA33" i="10"/>
  <c r="AZ33" i="10"/>
  <c r="AY33" i="10"/>
  <c r="AX33" i="10"/>
  <c r="AW33" i="10"/>
  <c r="AV33" i="10"/>
  <c r="AR33" i="10"/>
  <c r="AQ33" i="10"/>
  <c r="AP33" i="10"/>
  <c r="AO33" i="10"/>
  <c r="AM33" i="10"/>
  <c r="AL33" i="10"/>
  <c r="AK33" i="10"/>
  <c r="AJ33" i="10"/>
  <c r="AI33" i="10"/>
  <c r="AH33" i="10"/>
  <c r="AG33" i="10"/>
  <c r="AC33" i="10"/>
  <c r="AB33" i="10"/>
  <c r="AA33" i="10"/>
  <c r="Z33" i="10"/>
  <c r="X33" i="10"/>
  <c r="W33" i="10"/>
  <c r="V33" i="10"/>
  <c r="U33" i="10"/>
  <c r="T33" i="10"/>
  <c r="S33" i="10"/>
  <c r="R33" i="10"/>
  <c r="N33" i="10"/>
  <c r="M33" i="10"/>
  <c r="L33" i="10"/>
  <c r="K33" i="10"/>
  <c r="I33" i="10"/>
  <c r="H33" i="10"/>
  <c r="G33" i="10"/>
  <c r="F33" i="10"/>
  <c r="E33" i="10"/>
  <c r="D33" i="10"/>
  <c r="C33" i="10"/>
  <c r="CK32" i="10"/>
  <c r="CJ32" i="10"/>
  <c r="CI32" i="10"/>
  <c r="CH32" i="10"/>
  <c r="CF32" i="10"/>
  <c r="CE32" i="10"/>
  <c r="CD32" i="10"/>
  <c r="CC32" i="10"/>
  <c r="CB32" i="10"/>
  <c r="CA32" i="10"/>
  <c r="BZ32" i="10"/>
  <c r="BV32" i="10"/>
  <c r="BU32" i="10"/>
  <c r="BT32" i="10"/>
  <c r="BS32" i="10"/>
  <c r="BQ32" i="10"/>
  <c r="BP32" i="10"/>
  <c r="BO32" i="10"/>
  <c r="BN32" i="10"/>
  <c r="BM32" i="10"/>
  <c r="BL32" i="10"/>
  <c r="BK32" i="10"/>
  <c r="BG32" i="10"/>
  <c r="BF32" i="10"/>
  <c r="BE32" i="10"/>
  <c r="BD32" i="10"/>
  <c r="BB32" i="10"/>
  <c r="BA32" i="10"/>
  <c r="AZ32" i="10"/>
  <c r="AY32" i="10"/>
  <c r="AX32" i="10"/>
  <c r="AW32" i="10"/>
  <c r="AV32" i="10"/>
  <c r="AR32" i="10"/>
  <c r="AQ32" i="10"/>
  <c r="AP32" i="10"/>
  <c r="AO32" i="10"/>
  <c r="AM32" i="10"/>
  <c r="AL32" i="10"/>
  <c r="AK32" i="10"/>
  <c r="AJ32" i="10"/>
  <c r="AI32" i="10"/>
  <c r="AH32" i="10"/>
  <c r="AG32" i="10"/>
  <c r="AC32" i="10"/>
  <c r="AB32" i="10"/>
  <c r="AA32" i="10"/>
  <c r="Z32" i="10"/>
  <c r="X32" i="10"/>
  <c r="W32" i="10"/>
  <c r="V32" i="10"/>
  <c r="U32" i="10"/>
  <c r="T32" i="10"/>
  <c r="S32" i="10"/>
  <c r="R32" i="10"/>
  <c r="N32" i="10"/>
  <c r="M32" i="10"/>
  <c r="L32" i="10"/>
  <c r="K32" i="10"/>
  <c r="I32" i="10"/>
  <c r="H32" i="10"/>
  <c r="G32" i="10"/>
  <c r="F32" i="10"/>
  <c r="E32" i="10"/>
  <c r="D32" i="10"/>
  <c r="C32" i="10"/>
  <c r="CK31" i="10"/>
  <c r="CJ31" i="10"/>
  <c r="CI31" i="10"/>
  <c r="CH31" i="10"/>
  <c r="CF31" i="10"/>
  <c r="CE31" i="10"/>
  <c r="CD31" i="10"/>
  <c r="CC31" i="10"/>
  <c r="CB31" i="10"/>
  <c r="CA31" i="10"/>
  <c r="BZ31" i="10"/>
  <c r="BV31" i="10"/>
  <c r="BU31" i="10"/>
  <c r="BT31" i="10"/>
  <c r="BS31" i="10"/>
  <c r="BQ31" i="10"/>
  <c r="BP31" i="10"/>
  <c r="BO31" i="10"/>
  <c r="BN31" i="10"/>
  <c r="BM31" i="10"/>
  <c r="BL31" i="10"/>
  <c r="BK31" i="10"/>
  <c r="BG31" i="10"/>
  <c r="BF31" i="10"/>
  <c r="BE31" i="10"/>
  <c r="BD31" i="10"/>
  <c r="BB31" i="10"/>
  <c r="BA31" i="10"/>
  <c r="AZ31" i="10"/>
  <c r="AY31" i="10"/>
  <c r="AX31" i="10"/>
  <c r="AW31" i="10"/>
  <c r="AV31" i="10"/>
  <c r="AR31" i="10"/>
  <c r="AQ31" i="10"/>
  <c r="AP31" i="10"/>
  <c r="AO31" i="10"/>
  <c r="AM31" i="10"/>
  <c r="AL31" i="10"/>
  <c r="AK31" i="10"/>
  <c r="AJ31" i="10"/>
  <c r="AI31" i="10"/>
  <c r="AH31" i="10"/>
  <c r="AG31" i="10"/>
  <c r="AC31" i="10"/>
  <c r="AB31" i="10"/>
  <c r="AA31" i="10"/>
  <c r="Z31" i="10"/>
  <c r="X31" i="10"/>
  <c r="W31" i="10"/>
  <c r="V31" i="10"/>
  <c r="U31" i="10"/>
  <c r="T31" i="10"/>
  <c r="S31" i="10"/>
  <c r="R31" i="10"/>
  <c r="N31" i="10"/>
  <c r="M31" i="10"/>
  <c r="L31" i="10"/>
  <c r="K31" i="10"/>
  <c r="I31" i="10"/>
  <c r="H31" i="10"/>
  <c r="G31" i="10"/>
  <c r="F31" i="10"/>
  <c r="E31" i="10"/>
  <c r="D31" i="10"/>
  <c r="C31" i="10"/>
  <c r="CK30" i="10"/>
  <c r="CJ30" i="10"/>
  <c r="CI30" i="10"/>
  <c r="CH30" i="10"/>
  <c r="CF30" i="10"/>
  <c r="CE30" i="10"/>
  <c r="CD30" i="10"/>
  <c r="CC30" i="10"/>
  <c r="CB30" i="10"/>
  <c r="CA30" i="10"/>
  <c r="BZ30" i="10"/>
  <c r="BV30" i="10"/>
  <c r="BU30" i="10"/>
  <c r="BT30" i="10"/>
  <c r="BS30" i="10"/>
  <c r="BQ30" i="10"/>
  <c r="BP30" i="10"/>
  <c r="BO30" i="10"/>
  <c r="BN30" i="10"/>
  <c r="BM30" i="10"/>
  <c r="BL30" i="10"/>
  <c r="BK30" i="10"/>
  <c r="BG30" i="10"/>
  <c r="BF30" i="10"/>
  <c r="BE30" i="10"/>
  <c r="BD30" i="10"/>
  <c r="BB30" i="10"/>
  <c r="BA30" i="10"/>
  <c r="AZ30" i="10"/>
  <c r="AY30" i="10"/>
  <c r="AX30" i="10"/>
  <c r="AW30" i="10"/>
  <c r="AV30" i="10"/>
  <c r="AR30" i="10"/>
  <c r="AQ30" i="10"/>
  <c r="AP30" i="10"/>
  <c r="AO30" i="10"/>
  <c r="AM30" i="10"/>
  <c r="AL30" i="10"/>
  <c r="AK30" i="10"/>
  <c r="AJ30" i="10"/>
  <c r="AI30" i="10"/>
  <c r="AH30" i="10"/>
  <c r="AG30" i="10"/>
  <c r="AC30" i="10"/>
  <c r="AB30" i="10"/>
  <c r="AA30" i="10"/>
  <c r="Z30" i="10"/>
  <c r="X30" i="10"/>
  <c r="W30" i="10"/>
  <c r="V30" i="10"/>
  <c r="U30" i="10"/>
  <c r="T30" i="10"/>
  <c r="S30" i="10"/>
  <c r="R30" i="10"/>
  <c r="N30" i="10"/>
  <c r="M30" i="10"/>
  <c r="L30" i="10"/>
  <c r="K30" i="10"/>
  <c r="I30" i="10"/>
  <c r="H30" i="10"/>
  <c r="G30" i="10"/>
  <c r="F30" i="10"/>
  <c r="E30" i="10"/>
  <c r="D30" i="10"/>
  <c r="C30" i="10"/>
  <c r="CK29" i="10"/>
  <c r="CJ29" i="10"/>
  <c r="CI29" i="10"/>
  <c r="CH29" i="10"/>
  <c r="CF29" i="10"/>
  <c r="CE29" i="10"/>
  <c r="CD29" i="10"/>
  <c r="CC29" i="10"/>
  <c r="CB29" i="10"/>
  <c r="CA29" i="10"/>
  <c r="BZ29" i="10"/>
  <c r="BV29" i="10"/>
  <c r="BU29" i="10"/>
  <c r="BT29" i="10"/>
  <c r="BS29" i="10"/>
  <c r="BQ29" i="10"/>
  <c r="BP29" i="10"/>
  <c r="BO29" i="10"/>
  <c r="BN29" i="10"/>
  <c r="BM29" i="10"/>
  <c r="BL29" i="10"/>
  <c r="BK29" i="10"/>
  <c r="BG29" i="10"/>
  <c r="BF29" i="10"/>
  <c r="BE29" i="10"/>
  <c r="BD29" i="10"/>
  <c r="BB29" i="10"/>
  <c r="BA29" i="10"/>
  <c r="AZ29" i="10"/>
  <c r="AY29" i="10"/>
  <c r="AX29" i="10"/>
  <c r="AW29" i="10"/>
  <c r="AV29" i="10"/>
  <c r="AR29" i="10"/>
  <c r="AQ29" i="10"/>
  <c r="AP29" i="10"/>
  <c r="AO29" i="10"/>
  <c r="AM29" i="10"/>
  <c r="AL29" i="10"/>
  <c r="AK29" i="10"/>
  <c r="AJ29" i="10"/>
  <c r="AI29" i="10"/>
  <c r="AH29" i="10"/>
  <c r="AG29" i="10"/>
  <c r="AC29" i="10"/>
  <c r="AB29" i="10"/>
  <c r="AA29" i="10"/>
  <c r="Z29" i="10"/>
  <c r="X29" i="10"/>
  <c r="W29" i="10"/>
  <c r="V29" i="10"/>
  <c r="U29" i="10"/>
  <c r="T29" i="10"/>
  <c r="S29" i="10"/>
  <c r="R29" i="10"/>
  <c r="N29" i="10"/>
  <c r="M29" i="10"/>
  <c r="L29" i="10"/>
  <c r="K29" i="10"/>
  <c r="I29" i="10"/>
  <c r="H29" i="10"/>
  <c r="G29" i="10"/>
  <c r="F29" i="10"/>
  <c r="E29" i="10"/>
  <c r="D29" i="10"/>
  <c r="C29" i="10"/>
  <c r="CK28" i="10"/>
  <c r="CJ28" i="10"/>
  <c r="CI28" i="10"/>
  <c r="CH28" i="10"/>
  <c r="CF28" i="10"/>
  <c r="CE28" i="10"/>
  <c r="CD28" i="10"/>
  <c r="CC28" i="10"/>
  <c r="CB28" i="10"/>
  <c r="CA28" i="10"/>
  <c r="BZ28" i="10"/>
  <c r="BV28" i="10"/>
  <c r="BU28" i="10"/>
  <c r="BT28" i="10"/>
  <c r="BS28" i="10"/>
  <c r="BQ28" i="10"/>
  <c r="BP28" i="10"/>
  <c r="BO28" i="10"/>
  <c r="BN28" i="10"/>
  <c r="BM28" i="10"/>
  <c r="BL28" i="10"/>
  <c r="BK28" i="10"/>
  <c r="BG28" i="10"/>
  <c r="BF28" i="10"/>
  <c r="BE28" i="10"/>
  <c r="BD28" i="10"/>
  <c r="BB28" i="10"/>
  <c r="BA28" i="10"/>
  <c r="AZ28" i="10"/>
  <c r="AY28" i="10"/>
  <c r="AX28" i="10"/>
  <c r="AW28" i="10"/>
  <c r="AV28" i="10"/>
  <c r="AR28" i="10"/>
  <c r="AQ28" i="10"/>
  <c r="AP28" i="10"/>
  <c r="AO28" i="10"/>
  <c r="AM28" i="10"/>
  <c r="AL28" i="10"/>
  <c r="AK28" i="10"/>
  <c r="AJ28" i="10"/>
  <c r="AI28" i="10"/>
  <c r="AH28" i="10"/>
  <c r="AG28" i="10"/>
  <c r="AC28" i="10"/>
  <c r="AB28" i="10"/>
  <c r="AA28" i="10"/>
  <c r="Z28" i="10"/>
  <c r="X28" i="10"/>
  <c r="W28" i="10"/>
  <c r="V28" i="10"/>
  <c r="U28" i="10"/>
  <c r="T28" i="10"/>
  <c r="S28" i="10"/>
  <c r="R28" i="10"/>
  <c r="N28" i="10"/>
  <c r="M28" i="10"/>
  <c r="L28" i="10"/>
  <c r="K28" i="10"/>
  <c r="I28" i="10"/>
  <c r="H28" i="10"/>
  <c r="G28" i="10"/>
  <c r="F28" i="10"/>
  <c r="E28" i="10"/>
  <c r="D28" i="10"/>
  <c r="C28" i="10"/>
  <c r="CK27" i="10"/>
  <c r="CJ27" i="10"/>
  <c r="CI27" i="10"/>
  <c r="CH27" i="10"/>
  <c r="CF27" i="10"/>
  <c r="CE27" i="10"/>
  <c r="CD27" i="10"/>
  <c r="CC27" i="10"/>
  <c r="CB27" i="10"/>
  <c r="CA27" i="10"/>
  <c r="BZ27" i="10"/>
  <c r="BV27" i="10"/>
  <c r="BU27" i="10"/>
  <c r="BT27" i="10"/>
  <c r="BS27" i="10"/>
  <c r="BQ27" i="10"/>
  <c r="BP27" i="10"/>
  <c r="BO27" i="10"/>
  <c r="BN27" i="10"/>
  <c r="BM27" i="10"/>
  <c r="BL27" i="10"/>
  <c r="BK27" i="10"/>
  <c r="BG27" i="10"/>
  <c r="BF27" i="10"/>
  <c r="BE27" i="10"/>
  <c r="BD27" i="10"/>
  <c r="BB27" i="10"/>
  <c r="BA27" i="10"/>
  <c r="AZ27" i="10"/>
  <c r="AY27" i="10"/>
  <c r="AX27" i="10"/>
  <c r="AW27" i="10"/>
  <c r="AV27" i="10"/>
  <c r="AR27" i="10"/>
  <c r="AQ27" i="10"/>
  <c r="AP27" i="10"/>
  <c r="AO27" i="10"/>
  <c r="AM27" i="10"/>
  <c r="AL27" i="10"/>
  <c r="AK27" i="10"/>
  <c r="AJ27" i="10"/>
  <c r="AI27" i="10"/>
  <c r="AH27" i="10"/>
  <c r="AG27" i="10"/>
  <c r="AC27" i="10"/>
  <c r="AB27" i="10"/>
  <c r="AA27" i="10"/>
  <c r="Z27" i="10"/>
  <c r="X27" i="10"/>
  <c r="W27" i="10"/>
  <c r="V27" i="10"/>
  <c r="U27" i="10"/>
  <c r="T27" i="10"/>
  <c r="S27" i="10"/>
  <c r="R27" i="10"/>
  <c r="N27" i="10"/>
  <c r="M27" i="10"/>
  <c r="L27" i="10"/>
  <c r="K27" i="10"/>
  <c r="I27" i="10"/>
  <c r="H27" i="10"/>
  <c r="G27" i="10"/>
  <c r="F27" i="10"/>
  <c r="E27" i="10"/>
  <c r="D27" i="10"/>
  <c r="C27" i="10"/>
  <c r="CK26" i="10"/>
  <c r="CJ26" i="10"/>
  <c r="CI26" i="10"/>
  <c r="CH26" i="10"/>
  <c r="CF26" i="10"/>
  <c r="CE26" i="10"/>
  <c r="CD26" i="10"/>
  <c r="CC26" i="10"/>
  <c r="CB26" i="10"/>
  <c r="CA26" i="10"/>
  <c r="BZ26" i="10"/>
  <c r="BV26" i="10"/>
  <c r="BU26" i="10"/>
  <c r="BT26" i="10"/>
  <c r="BS26" i="10"/>
  <c r="BQ26" i="10"/>
  <c r="BP26" i="10"/>
  <c r="BO26" i="10"/>
  <c r="BN26" i="10"/>
  <c r="BM26" i="10"/>
  <c r="BL26" i="10"/>
  <c r="BK26" i="10"/>
  <c r="BG26" i="10"/>
  <c r="BF26" i="10"/>
  <c r="BE26" i="10"/>
  <c r="BD26" i="10"/>
  <c r="BB26" i="10"/>
  <c r="BA26" i="10"/>
  <c r="AZ26" i="10"/>
  <c r="AY26" i="10"/>
  <c r="AX26" i="10"/>
  <c r="AW26" i="10"/>
  <c r="AV26" i="10"/>
  <c r="AR26" i="10"/>
  <c r="AQ26" i="10"/>
  <c r="AP26" i="10"/>
  <c r="AO26" i="10"/>
  <c r="AM26" i="10"/>
  <c r="AL26" i="10"/>
  <c r="AK26" i="10"/>
  <c r="AJ26" i="10"/>
  <c r="AI26" i="10"/>
  <c r="AH26" i="10"/>
  <c r="AG26" i="10"/>
  <c r="AC26" i="10"/>
  <c r="AB26" i="10"/>
  <c r="AA26" i="10"/>
  <c r="Z26" i="10"/>
  <c r="X26" i="10"/>
  <c r="W26" i="10"/>
  <c r="V26" i="10"/>
  <c r="U26" i="10"/>
  <c r="T26" i="10"/>
  <c r="S26" i="10"/>
  <c r="R26" i="10"/>
  <c r="N26" i="10"/>
  <c r="M26" i="10"/>
  <c r="L26" i="10"/>
  <c r="K26" i="10"/>
  <c r="I26" i="10"/>
  <c r="H26" i="10"/>
  <c r="G26" i="10"/>
  <c r="F26" i="10"/>
  <c r="E26" i="10"/>
  <c r="D26" i="10"/>
  <c r="C26" i="10"/>
  <c r="CK25" i="10"/>
  <c r="CJ25" i="10"/>
  <c r="CI25" i="10"/>
  <c r="CH25" i="10"/>
  <c r="CF25" i="10"/>
  <c r="CE25" i="10"/>
  <c r="CD25" i="10"/>
  <c r="CC25" i="10"/>
  <c r="CB25" i="10"/>
  <c r="CA25" i="10"/>
  <c r="BZ25" i="10"/>
  <c r="BV25" i="10"/>
  <c r="BU25" i="10"/>
  <c r="BT25" i="10"/>
  <c r="BS25" i="10"/>
  <c r="BQ25" i="10"/>
  <c r="BP25" i="10"/>
  <c r="BO25" i="10"/>
  <c r="BN25" i="10"/>
  <c r="BM25" i="10"/>
  <c r="BL25" i="10"/>
  <c r="BK25" i="10"/>
  <c r="BG25" i="10"/>
  <c r="BF25" i="10"/>
  <c r="BE25" i="10"/>
  <c r="BD25" i="10"/>
  <c r="BB25" i="10"/>
  <c r="BA25" i="10"/>
  <c r="AZ25" i="10"/>
  <c r="AY25" i="10"/>
  <c r="AX25" i="10"/>
  <c r="AW25" i="10"/>
  <c r="AV25" i="10"/>
  <c r="AR25" i="10"/>
  <c r="AQ25" i="10"/>
  <c r="AP25" i="10"/>
  <c r="AO25" i="10"/>
  <c r="AM25" i="10"/>
  <c r="AL25" i="10"/>
  <c r="AK25" i="10"/>
  <c r="AJ25" i="10"/>
  <c r="AI25" i="10"/>
  <c r="AH25" i="10"/>
  <c r="AG25" i="10"/>
  <c r="AC25" i="10"/>
  <c r="AB25" i="10"/>
  <c r="AA25" i="10"/>
  <c r="Z25" i="10"/>
  <c r="X25" i="10"/>
  <c r="W25" i="10"/>
  <c r="V25" i="10"/>
  <c r="U25" i="10"/>
  <c r="T25" i="10"/>
  <c r="S25" i="10"/>
  <c r="R25" i="10"/>
  <c r="N25" i="10"/>
  <c r="M25" i="10"/>
  <c r="L25" i="10"/>
  <c r="K25" i="10"/>
  <c r="I25" i="10"/>
  <c r="H25" i="10"/>
  <c r="G25" i="10"/>
  <c r="F25" i="10"/>
  <c r="E25" i="10"/>
  <c r="D25" i="10"/>
  <c r="C25" i="10"/>
  <c r="CK24" i="10"/>
  <c r="CJ24" i="10"/>
  <c r="CI24" i="10"/>
  <c r="CH24" i="10"/>
  <c r="CF24" i="10"/>
  <c r="CE24" i="10"/>
  <c r="CD24" i="10"/>
  <c r="CC24" i="10"/>
  <c r="CB24" i="10"/>
  <c r="CA24" i="10"/>
  <c r="BZ24" i="10"/>
  <c r="BV24" i="10"/>
  <c r="BU24" i="10"/>
  <c r="BT24" i="10"/>
  <c r="BS24" i="10"/>
  <c r="BQ24" i="10"/>
  <c r="BP24" i="10"/>
  <c r="BO24" i="10"/>
  <c r="BN24" i="10"/>
  <c r="BM24" i="10"/>
  <c r="BL24" i="10"/>
  <c r="BK24" i="10"/>
  <c r="BG24" i="10"/>
  <c r="BF24" i="10"/>
  <c r="BE24" i="10"/>
  <c r="BD24" i="10"/>
  <c r="BB24" i="10"/>
  <c r="BA24" i="10"/>
  <c r="AZ24" i="10"/>
  <c r="AY24" i="10"/>
  <c r="AX24" i="10"/>
  <c r="AW24" i="10"/>
  <c r="AV24" i="10"/>
  <c r="AR24" i="10"/>
  <c r="AQ24" i="10"/>
  <c r="AP24" i="10"/>
  <c r="AO24" i="10"/>
  <c r="AM24" i="10"/>
  <c r="AL24" i="10"/>
  <c r="AK24" i="10"/>
  <c r="AJ24" i="10"/>
  <c r="AI24" i="10"/>
  <c r="AH24" i="10"/>
  <c r="AG24" i="10"/>
  <c r="AC24" i="10"/>
  <c r="AB24" i="10"/>
  <c r="AA24" i="10"/>
  <c r="Z24" i="10"/>
  <c r="X24" i="10"/>
  <c r="W24" i="10"/>
  <c r="V24" i="10"/>
  <c r="U24" i="10"/>
  <c r="T24" i="10"/>
  <c r="S24" i="10"/>
  <c r="R24" i="10"/>
  <c r="N24" i="10"/>
  <c r="M24" i="10"/>
  <c r="L24" i="10"/>
  <c r="K24" i="10"/>
  <c r="I24" i="10"/>
  <c r="H24" i="10"/>
  <c r="G24" i="10"/>
  <c r="F24" i="10"/>
  <c r="E24" i="10"/>
  <c r="D24" i="10"/>
  <c r="C24" i="10"/>
  <c r="CK23" i="10"/>
  <c r="CJ23" i="10"/>
  <c r="CI23" i="10"/>
  <c r="CH23" i="10"/>
  <c r="CF23" i="10"/>
  <c r="CE23" i="10"/>
  <c r="CD23" i="10"/>
  <c r="CC23" i="10"/>
  <c r="CB23" i="10"/>
  <c r="CA23" i="10"/>
  <c r="BZ23" i="10"/>
  <c r="BV23" i="10"/>
  <c r="BU23" i="10"/>
  <c r="BT23" i="10"/>
  <c r="BS23" i="10"/>
  <c r="BQ23" i="10"/>
  <c r="BP23" i="10"/>
  <c r="BO23" i="10"/>
  <c r="BN23" i="10"/>
  <c r="BM23" i="10"/>
  <c r="BL23" i="10"/>
  <c r="BK23" i="10"/>
  <c r="BG23" i="10"/>
  <c r="BF23" i="10"/>
  <c r="BE23" i="10"/>
  <c r="BD23" i="10"/>
  <c r="BB23" i="10"/>
  <c r="BA23" i="10"/>
  <c r="AZ23" i="10"/>
  <c r="AY23" i="10"/>
  <c r="AX23" i="10"/>
  <c r="AW23" i="10"/>
  <c r="AV23" i="10"/>
  <c r="AR23" i="10"/>
  <c r="AQ23" i="10"/>
  <c r="AP23" i="10"/>
  <c r="AO23" i="10"/>
  <c r="AM23" i="10"/>
  <c r="AL23" i="10"/>
  <c r="AK23" i="10"/>
  <c r="AJ23" i="10"/>
  <c r="AI23" i="10"/>
  <c r="AH23" i="10"/>
  <c r="AG23" i="10"/>
  <c r="AC23" i="10"/>
  <c r="AB23" i="10"/>
  <c r="AA23" i="10"/>
  <c r="Z23" i="10"/>
  <c r="X23" i="10"/>
  <c r="W23" i="10"/>
  <c r="V23" i="10"/>
  <c r="U23" i="10"/>
  <c r="T23" i="10"/>
  <c r="S23" i="10"/>
  <c r="R23" i="10"/>
  <c r="N23" i="10"/>
  <c r="M23" i="10"/>
  <c r="L23" i="10"/>
  <c r="K23" i="10"/>
  <c r="I23" i="10"/>
  <c r="H23" i="10"/>
  <c r="G23" i="10"/>
  <c r="F23" i="10"/>
  <c r="E23" i="10"/>
  <c r="D23" i="10"/>
  <c r="C23" i="10"/>
  <c r="CK22" i="10"/>
  <c r="CJ22" i="10"/>
  <c r="CI22" i="10"/>
  <c r="CH22" i="10"/>
  <c r="CF22" i="10"/>
  <c r="CE22" i="10"/>
  <c r="CD22" i="10"/>
  <c r="CC22" i="10"/>
  <c r="CB22" i="10"/>
  <c r="CA22" i="10"/>
  <c r="BZ22" i="10"/>
  <c r="BV22" i="10"/>
  <c r="BU22" i="10"/>
  <c r="BT22" i="10"/>
  <c r="BS22" i="10"/>
  <c r="BQ22" i="10"/>
  <c r="BP22" i="10"/>
  <c r="BO22" i="10"/>
  <c r="BN22" i="10"/>
  <c r="BM22" i="10"/>
  <c r="BL22" i="10"/>
  <c r="BK22" i="10"/>
  <c r="BG22" i="10"/>
  <c r="BF22" i="10"/>
  <c r="BE22" i="10"/>
  <c r="BD22" i="10"/>
  <c r="BB22" i="10"/>
  <c r="BA22" i="10"/>
  <c r="AZ22" i="10"/>
  <c r="AY22" i="10"/>
  <c r="AX22" i="10"/>
  <c r="AW22" i="10"/>
  <c r="AV22" i="10"/>
  <c r="AR22" i="10"/>
  <c r="AQ22" i="10"/>
  <c r="AP22" i="10"/>
  <c r="AO22" i="10"/>
  <c r="AM22" i="10"/>
  <c r="AL22" i="10"/>
  <c r="AK22" i="10"/>
  <c r="AJ22" i="10"/>
  <c r="AI22" i="10"/>
  <c r="AH22" i="10"/>
  <c r="AG22" i="10"/>
  <c r="AC22" i="10"/>
  <c r="AB22" i="10"/>
  <c r="AA22" i="10"/>
  <c r="Z22" i="10"/>
  <c r="X22" i="10"/>
  <c r="W22" i="10"/>
  <c r="V22" i="10"/>
  <c r="U22" i="10"/>
  <c r="T22" i="10"/>
  <c r="S22" i="10"/>
  <c r="R22" i="10"/>
  <c r="N22" i="10"/>
  <c r="M22" i="10"/>
  <c r="L22" i="10"/>
  <c r="K22" i="10"/>
  <c r="I22" i="10"/>
  <c r="H22" i="10"/>
  <c r="G22" i="10"/>
  <c r="F22" i="10"/>
  <c r="E22" i="10"/>
  <c r="D22" i="10"/>
  <c r="C22" i="10"/>
  <c r="CK21" i="10"/>
  <c r="CJ21" i="10"/>
  <c r="CI21" i="10"/>
  <c r="CH21" i="10"/>
  <c r="CF21" i="10"/>
  <c r="CE21" i="10"/>
  <c r="CD21" i="10"/>
  <c r="CC21" i="10"/>
  <c r="CB21" i="10"/>
  <c r="CA21" i="10"/>
  <c r="BZ21" i="10"/>
  <c r="BV21" i="10"/>
  <c r="BU21" i="10"/>
  <c r="BT21" i="10"/>
  <c r="BS21" i="10"/>
  <c r="BQ21" i="10"/>
  <c r="BP21" i="10"/>
  <c r="BO21" i="10"/>
  <c r="BN21" i="10"/>
  <c r="BM21" i="10"/>
  <c r="BL21" i="10"/>
  <c r="BK21" i="10"/>
  <c r="BG21" i="10"/>
  <c r="BF21" i="10"/>
  <c r="BE21" i="10"/>
  <c r="BD21" i="10"/>
  <c r="BB21" i="10"/>
  <c r="BA21" i="10"/>
  <c r="AZ21" i="10"/>
  <c r="AY21" i="10"/>
  <c r="AX21" i="10"/>
  <c r="AW21" i="10"/>
  <c r="AV21" i="10"/>
  <c r="AR21" i="10"/>
  <c r="AQ21" i="10"/>
  <c r="AP21" i="10"/>
  <c r="AO21" i="10"/>
  <c r="AM21" i="10"/>
  <c r="AL21" i="10"/>
  <c r="AK21" i="10"/>
  <c r="AJ21" i="10"/>
  <c r="AI21" i="10"/>
  <c r="AH21" i="10"/>
  <c r="AG21" i="10"/>
  <c r="AC21" i="10"/>
  <c r="AB21" i="10"/>
  <c r="AA21" i="10"/>
  <c r="Z21" i="10"/>
  <c r="X21" i="10"/>
  <c r="W21" i="10"/>
  <c r="V21" i="10"/>
  <c r="U21" i="10"/>
  <c r="T21" i="10"/>
  <c r="S21" i="10"/>
  <c r="R21" i="10"/>
  <c r="N21" i="10"/>
  <c r="M21" i="10"/>
  <c r="L21" i="10"/>
  <c r="K21" i="10"/>
  <c r="I21" i="10"/>
  <c r="H21" i="10"/>
  <c r="G21" i="10"/>
  <c r="F21" i="10"/>
  <c r="E21" i="10"/>
  <c r="D21" i="10"/>
  <c r="C21" i="10"/>
  <c r="CK20" i="10"/>
  <c r="CJ20" i="10"/>
  <c r="CI20" i="10"/>
  <c r="CH20" i="10"/>
  <c r="CF20" i="10"/>
  <c r="CE20" i="10"/>
  <c r="CD20" i="10"/>
  <c r="CC20" i="10"/>
  <c r="CB20" i="10"/>
  <c r="CA20" i="10"/>
  <c r="BZ20" i="10"/>
  <c r="BV20" i="10"/>
  <c r="BU20" i="10"/>
  <c r="BT20" i="10"/>
  <c r="BS20" i="10"/>
  <c r="BQ20" i="10"/>
  <c r="BP20" i="10"/>
  <c r="BO20" i="10"/>
  <c r="BN20" i="10"/>
  <c r="BM20" i="10"/>
  <c r="BL20" i="10"/>
  <c r="BK20" i="10"/>
  <c r="BG20" i="10"/>
  <c r="BF20" i="10"/>
  <c r="BE20" i="10"/>
  <c r="BD20" i="10"/>
  <c r="BB20" i="10"/>
  <c r="BA20" i="10"/>
  <c r="AZ20" i="10"/>
  <c r="AY20" i="10"/>
  <c r="AX20" i="10"/>
  <c r="AW20" i="10"/>
  <c r="AV20" i="10"/>
  <c r="AR20" i="10"/>
  <c r="AQ20" i="10"/>
  <c r="AP20" i="10"/>
  <c r="AO20" i="10"/>
  <c r="AM20" i="10"/>
  <c r="AL20" i="10"/>
  <c r="AK20" i="10"/>
  <c r="AJ20" i="10"/>
  <c r="AI20" i="10"/>
  <c r="AH20" i="10"/>
  <c r="AG20" i="10"/>
  <c r="AC20" i="10"/>
  <c r="AB20" i="10"/>
  <c r="AA20" i="10"/>
  <c r="Z20" i="10"/>
  <c r="X20" i="10"/>
  <c r="W20" i="10"/>
  <c r="V20" i="10"/>
  <c r="U20" i="10"/>
  <c r="T20" i="10"/>
  <c r="S20" i="10"/>
  <c r="R20" i="10"/>
  <c r="N20" i="10"/>
  <c r="M20" i="10"/>
  <c r="L20" i="10"/>
  <c r="K20" i="10"/>
  <c r="I20" i="10"/>
  <c r="H20" i="10"/>
  <c r="G20" i="10"/>
  <c r="F20" i="10"/>
  <c r="E20" i="10"/>
  <c r="D20" i="10"/>
  <c r="C20" i="10"/>
  <c r="CK19" i="10"/>
  <c r="CJ19" i="10"/>
  <c r="CI19" i="10"/>
  <c r="CH19" i="10"/>
  <c r="CF19" i="10"/>
  <c r="CE19" i="10"/>
  <c r="CD19" i="10"/>
  <c r="CC19" i="10"/>
  <c r="CB19" i="10"/>
  <c r="CA19" i="10"/>
  <c r="BZ19" i="10"/>
  <c r="BV19" i="10"/>
  <c r="BU19" i="10"/>
  <c r="BT19" i="10"/>
  <c r="BS19" i="10"/>
  <c r="BQ19" i="10"/>
  <c r="BP19" i="10"/>
  <c r="BO19" i="10"/>
  <c r="BN19" i="10"/>
  <c r="BM19" i="10"/>
  <c r="BL19" i="10"/>
  <c r="BK19" i="10"/>
  <c r="BG19" i="10"/>
  <c r="BF19" i="10"/>
  <c r="BE19" i="10"/>
  <c r="BD19" i="10"/>
  <c r="BB19" i="10"/>
  <c r="BA19" i="10"/>
  <c r="AZ19" i="10"/>
  <c r="AY19" i="10"/>
  <c r="AX19" i="10"/>
  <c r="AW19" i="10"/>
  <c r="AV19" i="10"/>
  <c r="AR19" i="10"/>
  <c r="AQ19" i="10"/>
  <c r="AP19" i="10"/>
  <c r="AO19" i="10"/>
  <c r="AM19" i="10"/>
  <c r="AL19" i="10"/>
  <c r="AK19" i="10"/>
  <c r="AJ19" i="10"/>
  <c r="AI19" i="10"/>
  <c r="AH19" i="10"/>
  <c r="AG19" i="10"/>
  <c r="AC19" i="10"/>
  <c r="AB19" i="10"/>
  <c r="AA19" i="10"/>
  <c r="Z19" i="10"/>
  <c r="X19" i="10"/>
  <c r="W19" i="10"/>
  <c r="V19" i="10"/>
  <c r="U19" i="10"/>
  <c r="T19" i="10"/>
  <c r="S19" i="10"/>
  <c r="R19" i="10"/>
  <c r="N19" i="10"/>
  <c r="M19" i="10"/>
  <c r="L19" i="10"/>
  <c r="K19" i="10"/>
  <c r="I19" i="10"/>
  <c r="H19" i="10"/>
  <c r="G19" i="10"/>
  <c r="F19" i="10"/>
  <c r="E19" i="10"/>
  <c r="D19" i="10"/>
  <c r="C19" i="10"/>
  <c r="CK18" i="10"/>
  <c r="CJ18" i="10"/>
  <c r="CI18" i="10"/>
  <c r="CH18" i="10"/>
  <c r="CF18" i="10"/>
  <c r="CE18" i="10"/>
  <c r="CD18" i="10"/>
  <c r="CC18" i="10"/>
  <c r="CB18" i="10"/>
  <c r="CA18" i="10"/>
  <c r="BZ18" i="10"/>
  <c r="BV18" i="10"/>
  <c r="BU18" i="10"/>
  <c r="BT18" i="10"/>
  <c r="BS18" i="10"/>
  <c r="BQ18" i="10"/>
  <c r="BP18" i="10"/>
  <c r="BO18" i="10"/>
  <c r="BN18" i="10"/>
  <c r="BM18" i="10"/>
  <c r="BL18" i="10"/>
  <c r="BK18" i="10"/>
  <c r="BG18" i="10"/>
  <c r="BF18" i="10"/>
  <c r="BE18" i="10"/>
  <c r="BD18" i="10"/>
  <c r="BB18" i="10"/>
  <c r="BA18" i="10"/>
  <c r="AZ18" i="10"/>
  <c r="AY18" i="10"/>
  <c r="AX18" i="10"/>
  <c r="AW18" i="10"/>
  <c r="AV18" i="10"/>
  <c r="AR18" i="10"/>
  <c r="AQ18" i="10"/>
  <c r="AP18" i="10"/>
  <c r="AO18" i="10"/>
  <c r="AM18" i="10"/>
  <c r="AL18" i="10"/>
  <c r="AK18" i="10"/>
  <c r="AJ18" i="10"/>
  <c r="AI18" i="10"/>
  <c r="AH18" i="10"/>
  <c r="AG18" i="10"/>
  <c r="AC18" i="10"/>
  <c r="AB18" i="10"/>
  <c r="AA18" i="10"/>
  <c r="Z18" i="10"/>
  <c r="X18" i="10"/>
  <c r="W18" i="10"/>
  <c r="V18" i="10"/>
  <c r="U18" i="10"/>
  <c r="T18" i="10"/>
  <c r="S18" i="10"/>
  <c r="R18" i="10"/>
  <c r="N18" i="10"/>
  <c r="M18" i="10"/>
  <c r="L18" i="10"/>
  <c r="K18" i="10"/>
  <c r="I18" i="10"/>
  <c r="H18" i="10"/>
  <c r="G18" i="10"/>
  <c r="F18" i="10"/>
  <c r="E18" i="10"/>
  <c r="D18" i="10"/>
  <c r="C18" i="10"/>
  <c r="CK17" i="10"/>
  <c r="CJ17" i="10"/>
  <c r="CI17" i="10"/>
  <c r="CH17" i="10"/>
  <c r="CF17" i="10"/>
  <c r="CE17" i="10"/>
  <c r="CD17" i="10"/>
  <c r="CC17" i="10"/>
  <c r="CB17" i="10"/>
  <c r="CA17" i="10"/>
  <c r="BZ17" i="10"/>
  <c r="BV17" i="10"/>
  <c r="BU17" i="10"/>
  <c r="BT17" i="10"/>
  <c r="BS17" i="10"/>
  <c r="BQ17" i="10"/>
  <c r="BP17" i="10"/>
  <c r="BO17" i="10"/>
  <c r="BN17" i="10"/>
  <c r="BM17" i="10"/>
  <c r="BL17" i="10"/>
  <c r="BK17" i="10"/>
  <c r="BG17" i="10"/>
  <c r="BF17" i="10"/>
  <c r="BE17" i="10"/>
  <c r="BD17" i="10"/>
  <c r="BB17" i="10"/>
  <c r="BA17" i="10"/>
  <c r="AZ17" i="10"/>
  <c r="AY17" i="10"/>
  <c r="AX17" i="10"/>
  <c r="AW17" i="10"/>
  <c r="AV17" i="10"/>
  <c r="AR17" i="10"/>
  <c r="AQ17" i="10"/>
  <c r="AP17" i="10"/>
  <c r="AO17" i="10"/>
  <c r="AM17" i="10"/>
  <c r="AL17" i="10"/>
  <c r="AK17" i="10"/>
  <c r="AJ17" i="10"/>
  <c r="AI17" i="10"/>
  <c r="AH17" i="10"/>
  <c r="AG17" i="10"/>
  <c r="AC17" i="10"/>
  <c r="AB17" i="10"/>
  <c r="AA17" i="10"/>
  <c r="Z17" i="10"/>
  <c r="X17" i="10"/>
  <c r="W17" i="10"/>
  <c r="V17" i="10"/>
  <c r="U17" i="10"/>
  <c r="T17" i="10"/>
  <c r="S17" i="10"/>
  <c r="R17" i="10"/>
  <c r="N17" i="10"/>
  <c r="M17" i="10"/>
  <c r="L17" i="10"/>
  <c r="K17" i="10"/>
  <c r="I17" i="10"/>
  <c r="H17" i="10"/>
  <c r="G17" i="10"/>
  <c r="F17" i="10"/>
  <c r="E17" i="10"/>
  <c r="D17" i="10"/>
  <c r="C17" i="10"/>
  <c r="CK16" i="10"/>
  <c r="CJ16" i="10"/>
  <c r="CI16" i="10"/>
  <c r="CH16" i="10"/>
  <c r="CF16" i="10"/>
  <c r="CE16" i="10"/>
  <c r="CD16" i="10"/>
  <c r="CC16" i="10"/>
  <c r="CB16" i="10"/>
  <c r="CA16" i="10"/>
  <c r="BZ16" i="10"/>
  <c r="BV16" i="10"/>
  <c r="BU16" i="10"/>
  <c r="BT16" i="10"/>
  <c r="BS16" i="10"/>
  <c r="BQ16" i="10"/>
  <c r="BP16" i="10"/>
  <c r="BO16" i="10"/>
  <c r="BN16" i="10"/>
  <c r="BM16" i="10"/>
  <c r="BL16" i="10"/>
  <c r="BK16" i="10"/>
  <c r="BG16" i="10"/>
  <c r="BF16" i="10"/>
  <c r="BE16" i="10"/>
  <c r="BD16" i="10"/>
  <c r="BB16" i="10"/>
  <c r="BA16" i="10"/>
  <c r="AZ16" i="10"/>
  <c r="AY16" i="10"/>
  <c r="AX16" i="10"/>
  <c r="AW16" i="10"/>
  <c r="AV16" i="10"/>
  <c r="AR16" i="10"/>
  <c r="AQ16" i="10"/>
  <c r="AP16" i="10"/>
  <c r="AO16" i="10"/>
  <c r="AM16" i="10"/>
  <c r="AL16" i="10"/>
  <c r="AK16" i="10"/>
  <c r="AJ16" i="10"/>
  <c r="AI16" i="10"/>
  <c r="AH16" i="10"/>
  <c r="AG16" i="10"/>
  <c r="AC16" i="10"/>
  <c r="AB16" i="10"/>
  <c r="AA16" i="10"/>
  <c r="Z16" i="10"/>
  <c r="X16" i="10"/>
  <c r="W16" i="10"/>
  <c r="V16" i="10"/>
  <c r="U16" i="10"/>
  <c r="T16" i="10"/>
  <c r="S16" i="10"/>
  <c r="R16" i="10"/>
  <c r="N16" i="10"/>
  <c r="M16" i="10"/>
  <c r="L16" i="10"/>
  <c r="K16" i="10"/>
  <c r="I16" i="10"/>
  <c r="H16" i="10"/>
  <c r="G16" i="10"/>
  <c r="F16" i="10"/>
  <c r="E16" i="10"/>
  <c r="D16" i="10"/>
  <c r="C16" i="10"/>
  <c r="CK15" i="10"/>
  <c r="CJ15" i="10"/>
  <c r="CI15" i="10"/>
  <c r="CH15" i="10"/>
  <c r="CF15" i="10"/>
  <c r="CE15" i="10"/>
  <c r="CD15" i="10"/>
  <c r="CC15" i="10"/>
  <c r="CB15" i="10"/>
  <c r="CA15" i="10"/>
  <c r="BZ15" i="10"/>
  <c r="BV15" i="10"/>
  <c r="BU15" i="10"/>
  <c r="BT15" i="10"/>
  <c r="BS15" i="10"/>
  <c r="BQ15" i="10"/>
  <c r="BP15" i="10"/>
  <c r="BO15" i="10"/>
  <c r="BN15" i="10"/>
  <c r="BM15" i="10"/>
  <c r="BL15" i="10"/>
  <c r="BK15" i="10"/>
  <c r="BG15" i="10"/>
  <c r="BF15" i="10"/>
  <c r="BE15" i="10"/>
  <c r="BD15" i="10"/>
  <c r="BB15" i="10"/>
  <c r="BA15" i="10"/>
  <c r="AZ15" i="10"/>
  <c r="AY15" i="10"/>
  <c r="AX15" i="10"/>
  <c r="AW15" i="10"/>
  <c r="AV15" i="10"/>
  <c r="AR15" i="10"/>
  <c r="AQ15" i="10"/>
  <c r="AP15" i="10"/>
  <c r="AO15" i="10"/>
  <c r="AM15" i="10"/>
  <c r="AL15" i="10"/>
  <c r="AK15" i="10"/>
  <c r="AJ15" i="10"/>
  <c r="AI15" i="10"/>
  <c r="AH15" i="10"/>
  <c r="AG15" i="10"/>
  <c r="AC15" i="10"/>
  <c r="AB15" i="10"/>
  <c r="AA15" i="10"/>
  <c r="Z15" i="10"/>
  <c r="X15" i="10"/>
  <c r="W15" i="10"/>
  <c r="V15" i="10"/>
  <c r="U15" i="10"/>
  <c r="T15" i="10"/>
  <c r="S15" i="10"/>
  <c r="R15" i="10"/>
  <c r="N15" i="10"/>
  <c r="M15" i="10"/>
  <c r="L15" i="10"/>
  <c r="K15" i="10"/>
  <c r="I15" i="10"/>
  <c r="H15" i="10"/>
  <c r="G15" i="10"/>
  <c r="F15" i="10"/>
  <c r="E15" i="10"/>
  <c r="D15" i="10"/>
  <c r="C15" i="10"/>
  <c r="CK14" i="10"/>
  <c r="CJ14" i="10"/>
  <c r="CI14" i="10"/>
  <c r="CH14" i="10"/>
  <c r="CF14" i="10"/>
  <c r="CE14" i="10"/>
  <c r="CD14" i="10"/>
  <c r="CC14" i="10"/>
  <c r="CB14" i="10"/>
  <c r="CA14" i="10"/>
  <c r="BZ14" i="10"/>
  <c r="BV14" i="10"/>
  <c r="BU14" i="10"/>
  <c r="BT14" i="10"/>
  <c r="BS14" i="10"/>
  <c r="BQ14" i="10"/>
  <c r="BP14" i="10"/>
  <c r="BO14" i="10"/>
  <c r="BN14" i="10"/>
  <c r="BM14" i="10"/>
  <c r="BL14" i="10"/>
  <c r="BK14" i="10"/>
  <c r="BG14" i="10"/>
  <c r="BF14" i="10"/>
  <c r="BE14" i="10"/>
  <c r="BD14" i="10"/>
  <c r="BB14" i="10"/>
  <c r="BA14" i="10"/>
  <c r="AZ14" i="10"/>
  <c r="AY14" i="10"/>
  <c r="AX14" i="10"/>
  <c r="AW14" i="10"/>
  <c r="AV14" i="10"/>
  <c r="AR14" i="10"/>
  <c r="AQ14" i="10"/>
  <c r="AP14" i="10"/>
  <c r="AO14" i="10"/>
  <c r="AM14" i="10"/>
  <c r="AL14" i="10"/>
  <c r="AK14" i="10"/>
  <c r="AJ14" i="10"/>
  <c r="AI14" i="10"/>
  <c r="AH14" i="10"/>
  <c r="AG14" i="10"/>
  <c r="AC14" i="10"/>
  <c r="AB14" i="10"/>
  <c r="AA14" i="10"/>
  <c r="Z14" i="10"/>
  <c r="X14" i="10"/>
  <c r="W14" i="10"/>
  <c r="V14" i="10"/>
  <c r="U14" i="10"/>
  <c r="T14" i="10"/>
  <c r="S14" i="10"/>
  <c r="R14" i="10"/>
  <c r="N14" i="10"/>
  <c r="M14" i="10"/>
  <c r="L14" i="10"/>
  <c r="K14" i="10"/>
  <c r="I14" i="10"/>
  <c r="H14" i="10"/>
  <c r="G14" i="10"/>
  <c r="F14" i="10"/>
  <c r="E14" i="10"/>
  <c r="D14" i="10"/>
  <c r="C14" i="10"/>
  <c r="CK13" i="10"/>
  <c r="CJ13" i="10"/>
  <c r="CI13" i="10"/>
  <c r="CH13" i="10"/>
  <c r="CF13" i="10"/>
  <c r="CE13" i="10"/>
  <c r="CD13" i="10"/>
  <c r="CC13" i="10"/>
  <c r="CB13" i="10"/>
  <c r="CA13" i="10"/>
  <c r="BZ13" i="10"/>
  <c r="BV13" i="10"/>
  <c r="BU13" i="10"/>
  <c r="BT13" i="10"/>
  <c r="BS13" i="10"/>
  <c r="BQ13" i="10"/>
  <c r="BP13" i="10"/>
  <c r="BO13" i="10"/>
  <c r="BN13" i="10"/>
  <c r="BM13" i="10"/>
  <c r="BL13" i="10"/>
  <c r="BK13" i="10"/>
  <c r="BG13" i="10"/>
  <c r="BF13" i="10"/>
  <c r="BE13" i="10"/>
  <c r="BD13" i="10"/>
  <c r="BB13" i="10"/>
  <c r="BA13" i="10"/>
  <c r="AZ13" i="10"/>
  <c r="AY13" i="10"/>
  <c r="AX13" i="10"/>
  <c r="AW13" i="10"/>
  <c r="AV13" i="10"/>
  <c r="AR13" i="10"/>
  <c r="AQ13" i="10"/>
  <c r="AP13" i="10"/>
  <c r="AO13" i="10"/>
  <c r="AM13" i="10"/>
  <c r="AL13" i="10"/>
  <c r="AK13" i="10"/>
  <c r="AJ13" i="10"/>
  <c r="AI13" i="10"/>
  <c r="AH13" i="10"/>
  <c r="AG13" i="10"/>
  <c r="AC13" i="10"/>
  <c r="AB13" i="10"/>
  <c r="AA13" i="10"/>
  <c r="Z13" i="10"/>
  <c r="X13" i="10"/>
  <c r="W13" i="10"/>
  <c r="V13" i="10"/>
  <c r="U13" i="10"/>
  <c r="T13" i="10"/>
  <c r="S13" i="10"/>
  <c r="R13" i="10"/>
  <c r="N13" i="10"/>
  <c r="M13" i="10"/>
  <c r="L13" i="10"/>
  <c r="K13" i="10"/>
  <c r="I13" i="10"/>
  <c r="H13" i="10"/>
  <c r="G13" i="10"/>
  <c r="F13" i="10"/>
  <c r="E13" i="10"/>
  <c r="D13" i="10"/>
  <c r="C13" i="10"/>
  <c r="CK12" i="10"/>
  <c r="CJ12" i="10"/>
  <c r="CI12" i="10"/>
  <c r="CH12" i="10"/>
  <c r="CF12" i="10"/>
  <c r="CE12" i="10"/>
  <c r="CD12" i="10"/>
  <c r="CC12" i="10"/>
  <c r="CB12" i="10"/>
  <c r="CA12" i="10"/>
  <c r="BZ12" i="10"/>
  <c r="BV12" i="10"/>
  <c r="BU12" i="10"/>
  <c r="BT12" i="10"/>
  <c r="BS12" i="10"/>
  <c r="BQ12" i="10"/>
  <c r="BP12" i="10"/>
  <c r="BO12" i="10"/>
  <c r="BN12" i="10"/>
  <c r="BM12" i="10"/>
  <c r="BL12" i="10"/>
  <c r="BK12" i="10"/>
  <c r="BG12" i="10"/>
  <c r="BF12" i="10"/>
  <c r="BE12" i="10"/>
  <c r="BD12" i="10"/>
  <c r="BB12" i="10"/>
  <c r="BA12" i="10"/>
  <c r="AZ12" i="10"/>
  <c r="AY12" i="10"/>
  <c r="AX12" i="10"/>
  <c r="AW12" i="10"/>
  <c r="AV12" i="10"/>
  <c r="AR12" i="10"/>
  <c r="AQ12" i="10"/>
  <c r="AP12" i="10"/>
  <c r="AO12" i="10"/>
  <c r="AM12" i="10"/>
  <c r="AL12" i="10"/>
  <c r="AK12" i="10"/>
  <c r="AJ12" i="10"/>
  <c r="AI12" i="10"/>
  <c r="AH12" i="10"/>
  <c r="AG12" i="10"/>
  <c r="AC12" i="10"/>
  <c r="AB12" i="10"/>
  <c r="AA12" i="10"/>
  <c r="Z12" i="10"/>
  <c r="X12" i="10"/>
  <c r="W12" i="10"/>
  <c r="V12" i="10"/>
  <c r="U12" i="10"/>
  <c r="T12" i="10"/>
  <c r="S12" i="10"/>
  <c r="R12" i="10"/>
  <c r="N12" i="10"/>
  <c r="M12" i="10"/>
  <c r="L12" i="10"/>
  <c r="K12" i="10"/>
  <c r="I12" i="10"/>
  <c r="H12" i="10"/>
  <c r="G12" i="10"/>
  <c r="F12" i="10"/>
  <c r="E12" i="10"/>
  <c r="D12" i="10"/>
  <c r="C12" i="10"/>
  <c r="CK11" i="10"/>
  <c r="CJ11" i="10"/>
  <c r="CI11" i="10"/>
  <c r="CH11" i="10"/>
  <c r="CF11" i="10"/>
  <c r="CE11" i="10"/>
  <c r="CD11" i="10"/>
  <c r="CC11" i="10"/>
  <c r="CB11" i="10"/>
  <c r="CA11" i="10"/>
  <c r="BZ11" i="10"/>
  <c r="BV11" i="10"/>
  <c r="BU11" i="10"/>
  <c r="BT11" i="10"/>
  <c r="BS11" i="10"/>
  <c r="BQ11" i="10"/>
  <c r="BP11" i="10"/>
  <c r="BO11" i="10"/>
  <c r="BN11" i="10"/>
  <c r="BM11" i="10"/>
  <c r="BL11" i="10"/>
  <c r="BK11" i="10"/>
  <c r="BG11" i="10"/>
  <c r="BF11" i="10"/>
  <c r="BE11" i="10"/>
  <c r="BD11" i="10"/>
  <c r="BB11" i="10"/>
  <c r="BA11" i="10"/>
  <c r="AZ11" i="10"/>
  <c r="AY11" i="10"/>
  <c r="AX11" i="10"/>
  <c r="AW11" i="10"/>
  <c r="AV11" i="10"/>
  <c r="AR11" i="10"/>
  <c r="AQ11" i="10"/>
  <c r="AP11" i="10"/>
  <c r="AO11" i="10"/>
  <c r="AM11" i="10"/>
  <c r="AL11" i="10"/>
  <c r="AK11" i="10"/>
  <c r="AJ11" i="10"/>
  <c r="AI11" i="10"/>
  <c r="AH11" i="10"/>
  <c r="AG11" i="10"/>
  <c r="AC11" i="10"/>
  <c r="AB11" i="10"/>
  <c r="AA11" i="10"/>
  <c r="Z11" i="10"/>
  <c r="X11" i="10"/>
  <c r="W11" i="10"/>
  <c r="V11" i="10"/>
  <c r="U11" i="10"/>
  <c r="T11" i="10"/>
  <c r="S11" i="10"/>
  <c r="R11" i="10"/>
  <c r="N11" i="10"/>
  <c r="M11" i="10"/>
  <c r="L11" i="10"/>
  <c r="K11" i="10"/>
  <c r="I11" i="10"/>
  <c r="H11" i="10"/>
  <c r="G11" i="10"/>
  <c r="F11" i="10"/>
  <c r="E11" i="10"/>
  <c r="D11" i="10"/>
  <c r="C11" i="10"/>
  <c r="O553" i="9"/>
  <c r="AS547" i="9"/>
  <c r="O547" i="9"/>
  <c r="B417" i="9"/>
  <c r="J280" i="9"/>
  <c r="AS137" i="9"/>
  <c r="G62" i="18"/>
  <c r="H61" i="18" s="1"/>
  <c r="C62" i="18"/>
  <c r="D53" i="18" s="1"/>
  <c r="F61" i="18"/>
  <c r="F60" i="18"/>
  <c r="F59" i="18"/>
  <c r="H58" i="18"/>
  <c r="F58" i="18"/>
  <c r="F57" i="18"/>
  <c r="H53" i="18"/>
  <c r="H52" i="18"/>
  <c r="H47" i="18"/>
  <c r="H46" i="18"/>
  <c r="H41" i="18"/>
  <c r="H40" i="18"/>
  <c r="H35" i="18"/>
  <c r="H34" i="18"/>
  <c r="H29" i="18"/>
  <c r="H28" i="18"/>
  <c r="H23" i="18"/>
  <c r="H22" i="18"/>
  <c r="H17" i="18"/>
  <c r="H16" i="18"/>
  <c r="H11" i="18"/>
  <c r="H10" i="18"/>
  <c r="D60" i="15"/>
  <c r="B60" i="15"/>
  <c r="D59" i="18" l="1"/>
  <c r="D11" i="18"/>
  <c r="D29" i="18"/>
  <c r="D24" i="18"/>
  <c r="D58" i="18"/>
  <c r="D23" i="18"/>
  <c r="D35" i="18"/>
  <c r="D6" i="18"/>
  <c r="D36" i="18"/>
  <c r="H6" i="18"/>
  <c r="H24" i="18"/>
  <c r="H42" i="18"/>
  <c r="D31" i="18"/>
  <c r="H59" i="18"/>
  <c r="D17" i="18"/>
  <c r="D41" i="18"/>
  <c r="D12" i="18"/>
  <c r="D42" i="18"/>
  <c r="D54" i="18"/>
  <c r="H18" i="18"/>
  <c r="H36" i="18"/>
  <c r="H54" i="18"/>
  <c r="D13" i="18"/>
  <c r="D25" i="18"/>
  <c r="D49" i="18"/>
  <c r="H19" i="18"/>
  <c r="H43" i="18"/>
  <c r="D60" i="18"/>
  <c r="D30" i="18"/>
  <c r="D47" i="18"/>
  <c r="D18" i="18"/>
  <c r="D48" i="18"/>
  <c r="H12" i="18"/>
  <c r="H30" i="18"/>
  <c r="H48" i="18"/>
  <c r="D7" i="18"/>
  <c r="D19" i="18"/>
  <c r="D37" i="18"/>
  <c r="D43" i="18"/>
  <c r="D55" i="18"/>
  <c r="H7" i="18"/>
  <c r="H13" i="18"/>
  <c r="H25" i="18"/>
  <c r="H31" i="18"/>
  <c r="H37" i="18"/>
  <c r="H49" i="18"/>
  <c r="H55" i="18"/>
  <c r="D8" i="18"/>
  <c r="D14" i="18"/>
  <c r="D20" i="18"/>
  <c r="D26" i="18"/>
  <c r="D32" i="18"/>
  <c r="D38" i="18"/>
  <c r="D44" i="18"/>
  <c r="D50" i="18"/>
  <c r="D56" i="18"/>
  <c r="H8" i="18"/>
  <c r="H14" i="18"/>
  <c r="H20" i="18"/>
  <c r="H26" i="18"/>
  <c r="H32" i="18"/>
  <c r="H38" i="18"/>
  <c r="H44" i="18"/>
  <c r="H50" i="18"/>
  <c r="H56" i="18"/>
  <c r="H60" i="18"/>
  <c r="D9" i="18"/>
  <c r="D15" i="18"/>
  <c r="D21" i="18"/>
  <c r="D27" i="18"/>
  <c r="D33" i="18"/>
  <c r="D39" i="18"/>
  <c r="D45" i="18"/>
  <c r="D51" i="18"/>
  <c r="D57" i="18"/>
  <c r="D61" i="18"/>
  <c r="H9" i="18"/>
  <c r="H15" i="18"/>
  <c r="H21" i="18"/>
  <c r="H27" i="18"/>
  <c r="H33" i="18"/>
  <c r="H39" i="18"/>
  <c r="H45" i="18"/>
  <c r="H51" i="18"/>
  <c r="D10" i="18"/>
  <c r="D16" i="18"/>
  <c r="D22" i="18"/>
  <c r="D28" i="18"/>
  <c r="D34" i="18"/>
  <c r="D40" i="18"/>
  <c r="D46" i="18"/>
  <c r="D52" i="18"/>
  <c r="H57" i="18"/>
  <c r="E60" i="15"/>
  <c r="C6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57" authorId="0" shapeId="0" xr:uid="{9CE6A800-B858-46FB-B197-50567C0F8AF0}">
      <text>
        <r>
          <rPr>
            <b/>
            <sz val="9"/>
            <color indexed="81"/>
            <rFont val="Tahoma"/>
            <family val="2"/>
          </rPr>
          <t>EPA:</t>
        </r>
        <r>
          <rPr>
            <sz val="9"/>
            <color indexed="81"/>
            <rFont val="Tahoma"/>
            <family val="2"/>
          </rPr>
          <t xml:space="preserve">
No data, assumed the same as 2018</t>
        </r>
      </text>
    </comment>
    <comment ref="F58" authorId="0" shapeId="0" xr:uid="{D472E3DF-3C97-4BF9-85F4-957DB6E57B7B}">
      <text>
        <r>
          <rPr>
            <b/>
            <sz val="9"/>
            <color indexed="81"/>
            <rFont val="Tahoma"/>
            <family val="2"/>
          </rPr>
          <t xml:space="preserve">EPA:
</t>
        </r>
        <r>
          <rPr>
            <sz val="9"/>
            <color indexed="81"/>
            <rFont val="Tahoma"/>
            <family val="2"/>
          </rPr>
          <t xml:space="preserve">No data, assumed the same as 2018
</t>
        </r>
      </text>
    </comment>
    <comment ref="F59" authorId="0" shapeId="0" xr:uid="{53C862FC-63DD-49DB-A0DC-44AAC50BE4BA}">
      <text>
        <r>
          <rPr>
            <b/>
            <sz val="9"/>
            <color indexed="81"/>
            <rFont val="Tahoma"/>
            <family val="2"/>
          </rPr>
          <t xml:space="preserve">EPA:
</t>
        </r>
        <r>
          <rPr>
            <sz val="9"/>
            <color indexed="81"/>
            <rFont val="Tahoma"/>
            <family val="2"/>
          </rPr>
          <t>No data, assumed the same as 2018</t>
        </r>
      </text>
    </comment>
    <comment ref="F60" authorId="0" shapeId="0" xr:uid="{C609CB0E-AFB9-4691-900F-B16EAB8856D5}">
      <text>
        <r>
          <rPr>
            <b/>
            <sz val="9"/>
            <color indexed="81"/>
            <rFont val="Tahoma"/>
            <family val="2"/>
          </rPr>
          <t xml:space="preserve">EPA:
</t>
        </r>
        <r>
          <rPr>
            <sz val="9"/>
            <color indexed="81"/>
            <rFont val="Tahoma"/>
            <family val="2"/>
          </rPr>
          <t xml:space="preserve">No data, assumed the same as 2018
</t>
        </r>
      </text>
    </comment>
    <comment ref="F61" authorId="0" shapeId="0" xr:uid="{D9FDEAB6-378A-40B9-A379-6D04036B45FF}">
      <text>
        <r>
          <rPr>
            <b/>
            <sz val="9"/>
            <color indexed="81"/>
            <rFont val="Tahoma"/>
            <family val="2"/>
          </rPr>
          <t>EPA:</t>
        </r>
        <r>
          <rPr>
            <sz val="9"/>
            <color indexed="81"/>
            <rFont val="Tahoma"/>
            <family val="2"/>
          </rPr>
          <t xml:space="preserve">
No data, assumed the same as 2018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8" authorId="0" shapeId="0" xr:uid="{2CDA4299-B59D-4B92-8348-CBBDD6996EF7}">
      <text>
        <r>
          <rPr>
            <b/>
            <sz val="9"/>
            <color indexed="81"/>
            <rFont val="Tahoma"/>
            <family val="2"/>
          </rPr>
          <t xml:space="preserve">EPA: </t>
        </r>
        <r>
          <rPr>
            <sz val="9"/>
            <color indexed="81"/>
            <rFont val="Tahoma"/>
            <family val="2"/>
          </rPr>
          <t>Added during the 1990-2022 Inventory</t>
        </r>
      </text>
    </comment>
    <comment ref="P18" authorId="0" shapeId="0" xr:uid="{AAB25BF9-8834-49A9-9A1E-8013C4C7EFE8}">
      <text>
        <r>
          <rPr>
            <b/>
            <sz val="9"/>
            <color indexed="81"/>
            <rFont val="Tahoma"/>
            <family val="2"/>
          </rPr>
          <t>EPA:</t>
        </r>
        <r>
          <rPr>
            <sz val="9"/>
            <color indexed="81"/>
            <rFont val="Tahoma"/>
            <family val="2"/>
          </rPr>
          <t xml:space="preserve"> Created during the 1990-2020 Inventory by State</t>
        </r>
      </text>
    </comment>
    <comment ref="X18" authorId="0" shapeId="0" xr:uid="{F2758D6E-79B9-4D30-9817-728E0BD10FA7}">
      <text>
        <r>
          <rPr>
            <b/>
            <sz val="9"/>
            <color indexed="81"/>
            <rFont val="Tahoma"/>
            <family val="2"/>
          </rPr>
          <t xml:space="preserve">EPA: </t>
        </r>
        <r>
          <rPr>
            <sz val="9"/>
            <color indexed="81"/>
            <rFont val="Tahoma"/>
            <family val="2"/>
          </rPr>
          <t xml:space="preserve">Created during the 1990-2021 Inventory by State
</t>
        </r>
      </text>
    </comment>
    <comment ref="AE18" authorId="0" shapeId="0" xr:uid="{9880C15B-6279-4790-95E2-E4618A1C1652}">
      <text>
        <r>
          <rPr>
            <b/>
            <sz val="9"/>
            <color indexed="81"/>
            <rFont val="Tahoma"/>
            <family val="2"/>
          </rPr>
          <t xml:space="preserve">EPA: </t>
        </r>
        <r>
          <rPr>
            <sz val="9"/>
            <color indexed="81"/>
            <rFont val="Tahoma"/>
            <family val="2"/>
          </rPr>
          <t>Created during the 1990-2019 Inventory by State</t>
        </r>
      </text>
    </comment>
    <comment ref="AF18" authorId="0" shapeId="0" xr:uid="{C7C2F4E5-BFE7-4D2B-A625-8BFA7ABA7C62}">
      <text>
        <r>
          <rPr>
            <b/>
            <sz val="9"/>
            <color indexed="81"/>
            <rFont val="Tahoma"/>
            <family val="2"/>
          </rPr>
          <t xml:space="preserve">EPA: </t>
        </r>
        <r>
          <rPr>
            <sz val="9"/>
            <color indexed="81"/>
            <rFont val="Tahoma"/>
            <family val="2"/>
          </rPr>
          <t>Created during the 1990-2020 Inventory by State</t>
        </r>
      </text>
    </comment>
    <comment ref="AG18" authorId="0" shapeId="0" xr:uid="{2D357F38-B9A5-47B3-9B9C-5FAB53C7DD1D}">
      <text>
        <r>
          <rPr>
            <b/>
            <sz val="9"/>
            <color indexed="81"/>
            <rFont val="Tahoma"/>
            <family val="2"/>
          </rPr>
          <t xml:space="preserve">EPA: </t>
        </r>
        <r>
          <rPr>
            <sz val="9"/>
            <color indexed="81"/>
            <rFont val="Tahoma"/>
            <family val="2"/>
          </rPr>
          <t xml:space="preserve">Created during the 1990-2021 Inventory by State
</t>
        </r>
      </text>
    </comment>
    <comment ref="AH18" authorId="0" shapeId="0" xr:uid="{0066D4BD-CF0B-48DB-9FF3-267BD266728A}">
      <text>
        <r>
          <rPr>
            <b/>
            <sz val="9"/>
            <color indexed="81"/>
            <rFont val="Tahoma"/>
            <family val="2"/>
          </rPr>
          <t xml:space="preserve">EPA: </t>
        </r>
        <r>
          <rPr>
            <sz val="9"/>
            <color indexed="81"/>
            <rFont val="Tahoma"/>
            <family val="2"/>
          </rPr>
          <t>Created during the 1990-2022 cycle</t>
        </r>
      </text>
    </comment>
    <comment ref="AJ18" authorId="0" shapeId="0" xr:uid="{2F8DB0D1-92FF-4C63-8DE7-AD8EC7F0593D}">
      <text>
        <r>
          <rPr>
            <b/>
            <sz val="9"/>
            <color indexed="81"/>
            <rFont val="Tahoma"/>
            <family val="2"/>
          </rPr>
          <t xml:space="preserve">EPA: </t>
        </r>
        <r>
          <rPr>
            <sz val="9"/>
            <color indexed="81"/>
            <rFont val="Tahoma"/>
            <family val="2"/>
          </rPr>
          <t>Added during the 1990-2022 Inventory</t>
        </r>
      </text>
    </comment>
    <comment ref="AX18" authorId="0" shapeId="0" xr:uid="{99BD8F35-BA79-49E0-B929-436BD9362EDB}">
      <text>
        <r>
          <rPr>
            <b/>
            <sz val="9"/>
            <color indexed="81"/>
            <rFont val="Tahoma"/>
            <family val="2"/>
          </rPr>
          <t>ERG:</t>
        </r>
        <r>
          <rPr>
            <sz val="9"/>
            <color indexed="81"/>
            <rFont val="Tahoma"/>
            <family val="2"/>
          </rPr>
          <t xml:space="preserve">
Created during the 1990-2020 Inventory by State</t>
        </r>
      </text>
    </comment>
    <comment ref="BF18" authorId="0" shapeId="0" xr:uid="{BA87046F-159A-4F20-95EF-A77F10A31042}">
      <text>
        <r>
          <rPr>
            <b/>
            <sz val="9"/>
            <color indexed="81"/>
            <rFont val="Tahoma"/>
            <family val="2"/>
          </rPr>
          <t xml:space="preserve">EPA: </t>
        </r>
        <r>
          <rPr>
            <sz val="9"/>
            <color indexed="81"/>
            <rFont val="Tahoma"/>
            <family val="2"/>
          </rPr>
          <t xml:space="preserve">Created during the 1990-2021 Inventory by State
</t>
        </r>
      </text>
    </comment>
    <comment ref="BM18" authorId="0" shapeId="0" xr:uid="{D8695D96-AC46-4CE1-BA7E-65DF3D8A6EFF}">
      <text>
        <r>
          <rPr>
            <b/>
            <sz val="9"/>
            <color indexed="81"/>
            <rFont val="Tahoma"/>
            <family val="2"/>
          </rPr>
          <t xml:space="preserve">EPA: </t>
        </r>
        <r>
          <rPr>
            <sz val="9"/>
            <color indexed="81"/>
            <rFont val="Tahoma"/>
            <family val="2"/>
          </rPr>
          <t>Created during the 1990-2019 Inventory by State</t>
        </r>
      </text>
    </comment>
    <comment ref="BN18" authorId="0" shapeId="0" xr:uid="{304AFCF2-CEAA-4797-B10E-DBAD215DFE01}">
      <text>
        <r>
          <rPr>
            <b/>
            <sz val="9"/>
            <color indexed="81"/>
            <rFont val="Tahoma"/>
            <family val="2"/>
          </rPr>
          <t xml:space="preserve">EPA: </t>
        </r>
        <r>
          <rPr>
            <sz val="9"/>
            <color indexed="81"/>
            <rFont val="Tahoma"/>
            <family val="2"/>
          </rPr>
          <t>Created during the 1990-2020 Inventory by State</t>
        </r>
      </text>
    </comment>
    <comment ref="BO18" authorId="0" shapeId="0" xr:uid="{28253F2F-71BA-4E6D-B9CF-84A02719A643}">
      <text>
        <r>
          <rPr>
            <b/>
            <sz val="9"/>
            <color indexed="81"/>
            <rFont val="Tahoma"/>
            <family val="2"/>
          </rPr>
          <t xml:space="preserve">EPA: </t>
        </r>
        <r>
          <rPr>
            <sz val="9"/>
            <color indexed="81"/>
            <rFont val="Tahoma"/>
            <family val="2"/>
          </rPr>
          <t>Created during the 1990-2021 Inventory by State</t>
        </r>
      </text>
    </comment>
    <comment ref="BP18" authorId="0" shapeId="0" xr:uid="{12FD4EF9-7D37-4C7F-AB0D-C899D6154997}">
      <text>
        <r>
          <rPr>
            <b/>
            <sz val="9"/>
            <color indexed="81"/>
            <rFont val="Tahoma"/>
            <family val="2"/>
          </rPr>
          <t xml:space="preserve">EPA: </t>
        </r>
        <r>
          <rPr>
            <sz val="9"/>
            <color indexed="81"/>
            <rFont val="Tahoma"/>
            <family val="2"/>
          </rPr>
          <t>Created during the 1990-2022 cycle</t>
        </r>
      </text>
    </comment>
    <comment ref="J78" authorId="0" shapeId="0" xr:uid="{AD8A9060-5A78-4291-BB96-36CB1E32FF8B}">
      <text>
        <r>
          <rPr>
            <b/>
            <sz val="9"/>
            <color indexed="81"/>
            <rFont val="Tahoma"/>
            <family val="2"/>
          </rPr>
          <t>ERG:</t>
        </r>
        <r>
          <rPr>
            <sz val="9"/>
            <color indexed="81"/>
            <rFont val="Tahoma"/>
            <family val="2"/>
          </rPr>
          <t xml:space="preserve">
Broiler proxy % * national total</t>
        </r>
      </text>
    </comment>
    <comment ref="V137" authorId="0" shapeId="0" xr:uid="{75566932-B96F-4CE1-AFA1-BBA69E6AEECA}">
      <text>
        <r>
          <rPr>
            <b/>
            <sz val="9"/>
            <color indexed="81"/>
            <rFont val="Tahoma"/>
            <family val="2"/>
          </rPr>
          <t xml:space="preserve">EPA: </t>
        </r>
        <r>
          <rPr>
            <sz val="9"/>
            <color indexed="81"/>
            <rFont val="Tahoma"/>
            <family val="2"/>
          </rPr>
          <t>Percent compared to National LWK</t>
        </r>
      </text>
    </comment>
    <comment ref="AB137" authorId="0" shapeId="0" xr:uid="{46F7BCE1-D7C6-4196-9236-D90504E15AFC}">
      <text>
        <r>
          <rPr>
            <b/>
            <sz val="9"/>
            <color indexed="81"/>
            <rFont val="Tahoma"/>
            <family val="2"/>
          </rPr>
          <t xml:space="preserve">EPA:  </t>
        </r>
        <r>
          <rPr>
            <sz val="9"/>
            <color indexed="81"/>
            <rFont val="Tahoma"/>
            <family val="2"/>
          </rPr>
          <t>Percent compared to National LWK</t>
        </r>
      </text>
    </comment>
    <comment ref="AI137" authorId="0" shapeId="0" xr:uid="{AFEBB555-ACF2-4D46-8FB3-430E3ED9C384}">
      <text>
        <r>
          <rPr>
            <b/>
            <sz val="9"/>
            <color indexed="81"/>
            <rFont val="Tahoma"/>
            <family val="2"/>
          </rPr>
          <t xml:space="preserve">EPA: </t>
        </r>
        <r>
          <rPr>
            <sz val="9"/>
            <color indexed="81"/>
            <rFont val="Tahoma"/>
            <family val="2"/>
          </rPr>
          <t xml:space="preserve">Percent compared to National LWK
</t>
        </r>
      </text>
    </comment>
    <comment ref="AO137" authorId="0" shapeId="0" xr:uid="{6A154CB5-9DF7-4291-B118-545E2CE5D3D6}">
      <text>
        <r>
          <rPr>
            <b/>
            <sz val="9"/>
            <color indexed="81"/>
            <rFont val="Tahoma"/>
            <family val="2"/>
          </rPr>
          <t xml:space="preserve">EPA: </t>
        </r>
        <r>
          <rPr>
            <sz val="9"/>
            <color indexed="81"/>
            <rFont val="Tahoma"/>
            <family val="2"/>
          </rPr>
          <t xml:space="preserve">Percent compared to National LWK
</t>
        </r>
      </text>
    </comment>
    <comment ref="B139" authorId="0" shapeId="0" xr:uid="{EFEF321A-AC00-4FE3-9953-206B6095D889}">
      <text>
        <r>
          <rPr>
            <b/>
            <sz val="9"/>
            <color indexed="81"/>
            <rFont val="Tahoma"/>
            <family val="2"/>
          </rPr>
          <t xml:space="preserve">EPA: </t>
        </r>
        <r>
          <rPr>
            <sz val="9"/>
            <color indexed="81"/>
            <rFont val="Tahoma"/>
            <family val="2"/>
          </rPr>
          <t>Update to correct year</t>
        </r>
      </text>
    </comment>
    <comment ref="E139" authorId="0" shapeId="0" xr:uid="{09375E8A-E2BE-4C31-A095-0A94F2099B4A}">
      <text>
        <r>
          <rPr>
            <b/>
            <sz val="9"/>
            <color indexed="81"/>
            <rFont val="Tahoma"/>
            <family val="2"/>
          </rPr>
          <t xml:space="preserve">EPA:  </t>
        </r>
        <r>
          <rPr>
            <sz val="9"/>
            <color indexed="81"/>
            <rFont val="Tahoma"/>
            <family val="2"/>
          </rPr>
          <t>Calculated</t>
        </r>
      </text>
    </comment>
    <comment ref="O140" authorId="0" shapeId="0" xr:uid="{9EF8DB08-9925-441E-BC9A-23FE8296C131}">
      <text>
        <r>
          <rPr>
            <b/>
            <sz val="9"/>
            <color indexed="81"/>
            <rFont val="Tahoma"/>
            <family val="2"/>
          </rPr>
          <t xml:space="preserve">EPA: </t>
        </r>
        <r>
          <rPr>
            <sz val="9"/>
            <color indexed="81"/>
            <rFont val="Tahoma"/>
            <family val="2"/>
          </rPr>
          <t>Reported as "New England" - states highlighted in yellow</t>
        </r>
      </text>
    </comment>
    <comment ref="J148" authorId="0" shapeId="0" xr:uid="{74653570-8096-49D1-86E6-1DECBB15343A}">
      <text>
        <r>
          <rPr>
            <b/>
            <sz val="9"/>
            <color indexed="81"/>
            <rFont val="Tahoma"/>
            <family val="2"/>
          </rPr>
          <t xml:space="preserve">EPA: </t>
        </r>
        <r>
          <rPr>
            <sz val="9"/>
            <color indexed="81"/>
            <rFont val="Tahoma"/>
            <family val="2"/>
          </rPr>
          <t>Broiler proxy % * national total</t>
        </r>
      </text>
    </comment>
    <comment ref="V207" authorId="0" shapeId="0" xr:uid="{BBF74C24-86DE-42FB-8DF2-52D24840509E}">
      <text>
        <r>
          <rPr>
            <b/>
            <sz val="9"/>
            <color indexed="81"/>
            <rFont val="Tahoma"/>
            <family val="2"/>
          </rPr>
          <t>ERG:</t>
        </r>
        <r>
          <rPr>
            <sz val="9"/>
            <color indexed="81"/>
            <rFont val="Tahoma"/>
            <family val="2"/>
          </rPr>
          <t xml:space="preserve">
Percent compared to National LWK</t>
        </r>
      </text>
    </comment>
    <comment ref="AB207" authorId="0" shapeId="0" xr:uid="{93E6F2B5-D364-4938-BA12-5D0618E8F9F7}">
      <text>
        <r>
          <rPr>
            <b/>
            <sz val="9"/>
            <color indexed="81"/>
            <rFont val="Tahoma"/>
            <family val="2"/>
          </rPr>
          <t xml:space="preserve">EPA: </t>
        </r>
        <r>
          <rPr>
            <sz val="9"/>
            <color indexed="81"/>
            <rFont val="Tahoma"/>
            <family val="2"/>
          </rPr>
          <t>Percent compared to National LWK</t>
        </r>
      </text>
    </comment>
    <comment ref="AI207" authorId="0" shapeId="0" xr:uid="{A69CD1A6-EFD7-45CC-869A-58ED062D8485}">
      <text>
        <r>
          <rPr>
            <b/>
            <sz val="9"/>
            <color indexed="81"/>
            <rFont val="Tahoma"/>
            <family val="2"/>
          </rPr>
          <t xml:space="preserve">EPA: </t>
        </r>
        <r>
          <rPr>
            <sz val="9"/>
            <color indexed="81"/>
            <rFont val="Tahoma"/>
            <family val="2"/>
          </rPr>
          <t xml:space="preserve">Percent compared to National LWK
</t>
        </r>
      </text>
    </comment>
    <comment ref="AO207" authorId="0" shapeId="0" xr:uid="{3B99A3E8-481D-4F6F-A402-99935C44F1F4}">
      <text>
        <r>
          <rPr>
            <b/>
            <sz val="9"/>
            <color indexed="81"/>
            <rFont val="Tahoma"/>
            <family val="2"/>
          </rPr>
          <t xml:space="preserve">EPA: </t>
        </r>
        <r>
          <rPr>
            <sz val="9"/>
            <color indexed="81"/>
            <rFont val="Tahoma"/>
            <family val="2"/>
          </rPr>
          <t xml:space="preserve">Percent compared to National LWK
</t>
        </r>
      </text>
    </comment>
    <comment ref="B209" authorId="0" shapeId="0" xr:uid="{DAC59EBF-5FE4-4092-B906-F4E6E9204726}">
      <text>
        <r>
          <rPr>
            <b/>
            <sz val="9"/>
            <color indexed="81"/>
            <rFont val="Tahoma"/>
            <family val="2"/>
          </rPr>
          <t xml:space="preserve">EPA: </t>
        </r>
        <r>
          <rPr>
            <sz val="9"/>
            <color indexed="81"/>
            <rFont val="Tahoma"/>
            <family val="2"/>
          </rPr>
          <t xml:space="preserve">
Update to correct year</t>
        </r>
      </text>
    </comment>
    <comment ref="E209" authorId="0" shapeId="0" xr:uid="{CFDE9461-B746-4C50-B0B8-3E3FCEEFF505}">
      <text>
        <r>
          <rPr>
            <b/>
            <sz val="9"/>
            <color indexed="81"/>
            <rFont val="Tahoma"/>
            <family val="2"/>
          </rPr>
          <t xml:space="preserve">EPA: </t>
        </r>
        <r>
          <rPr>
            <sz val="9"/>
            <color indexed="81"/>
            <rFont val="Tahoma"/>
            <family val="2"/>
          </rPr>
          <t>Calculated</t>
        </r>
      </text>
    </comment>
    <comment ref="O210" authorId="0" shapeId="0" xr:uid="{8B7EB7D1-0394-471B-9B73-B4D9DF18C41E}">
      <text>
        <r>
          <rPr>
            <b/>
            <sz val="9"/>
            <color indexed="81"/>
            <rFont val="Tahoma"/>
            <family val="2"/>
          </rPr>
          <t xml:space="preserve">EPA: </t>
        </r>
        <r>
          <rPr>
            <sz val="9"/>
            <color indexed="81"/>
            <rFont val="Tahoma"/>
            <family val="2"/>
          </rPr>
          <t xml:space="preserve">
Reported as "New England" - states highlighted in yellow</t>
        </r>
      </text>
    </comment>
    <comment ref="E218" authorId="0" shapeId="0" xr:uid="{09418D68-6E7A-4107-BFAE-6620235ACE60}">
      <text>
        <r>
          <rPr>
            <b/>
            <sz val="9"/>
            <color indexed="81"/>
            <rFont val="Tahoma"/>
            <family val="2"/>
          </rPr>
          <t xml:space="preserve">EPA: </t>
        </r>
        <r>
          <rPr>
            <sz val="9"/>
            <color indexed="81"/>
            <rFont val="Tahoma"/>
            <family val="2"/>
          </rPr>
          <t>turkeys only available at national level. Used "young turkey" data to determine which states might be 0.</t>
        </r>
      </text>
    </comment>
    <comment ref="J218" authorId="0" shapeId="0" xr:uid="{5E36343E-CC08-44A6-88F4-441EAD405D1F}">
      <text>
        <r>
          <rPr>
            <b/>
            <sz val="9"/>
            <color indexed="81"/>
            <rFont val="Tahoma"/>
            <family val="2"/>
          </rPr>
          <t xml:space="preserve">EPA: </t>
        </r>
        <r>
          <rPr>
            <sz val="9"/>
            <color indexed="81"/>
            <rFont val="Tahoma"/>
            <family val="2"/>
          </rPr>
          <t>Broiler proxy % * national total</t>
        </r>
      </text>
    </comment>
    <comment ref="O218" authorId="0" shapeId="0" xr:uid="{FEBDF547-DF36-42CB-AE40-D03B345C1E30}">
      <text>
        <r>
          <rPr>
            <b/>
            <sz val="9"/>
            <color indexed="81"/>
            <rFont val="Tahoma"/>
            <family val="2"/>
          </rPr>
          <t xml:space="preserve">EPA: pg 11
</t>
        </r>
      </text>
    </comment>
    <comment ref="R218" authorId="0" shapeId="0" xr:uid="{9DDB60F0-512F-40FA-8638-90ACFCDB7A59}">
      <text>
        <r>
          <rPr>
            <b/>
            <sz val="9"/>
            <color indexed="81"/>
            <rFont val="Tahoma"/>
            <family val="2"/>
          </rPr>
          <t xml:space="preserve">EPA: page 11
</t>
        </r>
      </text>
    </comment>
    <comment ref="S218" authorId="0" shapeId="0" xr:uid="{120DD904-41DD-4F44-B984-AE05BF1115DA}">
      <text>
        <r>
          <rPr>
            <b/>
            <sz val="9"/>
            <color indexed="81"/>
            <rFont val="Tahoma"/>
            <family val="2"/>
          </rPr>
          <t>EPA: pg 37</t>
        </r>
        <r>
          <rPr>
            <sz val="9"/>
            <color indexed="81"/>
            <rFont val="Tahoma"/>
            <family val="2"/>
          </rPr>
          <t xml:space="preserve">
</t>
        </r>
      </text>
    </comment>
    <comment ref="X218" authorId="0" shapeId="0" xr:uid="{C4AB1A94-42AF-4B6F-ACCF-C43A84D20169}">
      <text>
        <r>
          <rPr>
            <b/>
            <sz val="9"/>
            <color indexed="81"/>
            <rFont val="Tahoma"/>
            <family val="2"/>
          </rPr>
          <t xml:space="preserve">EPA: </t>
        </r>
        <r>
          <rPr>
            <sz val="9"/>
            <color indexed="81"/>
            <rFont val="Tahoma"/>
            <family val="2"/>
          </rPr>
          <t>pg 39</t>
        </r>
      </text>
    </comment>
    <comment ref="Y218" authorId="0" shapeId="0" xr:uid="{152BF96B-11B4-4240-B74E-42B7E7CDCF71}">
      <text>
        <r>
          <rPr>
            <b/>
            <sz val="9"/>
            <color indexed="81"/>
            <rFont val="Tahoma"/>
            <family val="2"/>
          </rPr>
          <t>EPA:</t>
        </r>
        <r>
          <rPr>
            <sz val="9"/>
            <color indexed="81"/>
            <rFont val="Tahoma"/>
            <family val="2"/>
          </rPr>
          <t xml:space="preserve">
pg 43
</t>
        </r>
      </text>
    </comment>
    <comment ref="AD218" authorId="0" shapeId="0" xr:uid="{2630D0FF-FEC9-4379-A37D-E3BC4CA05E7D}">
      <text>
        <r>
          <rPr>
            <b/>
            <sz val="9"/>
            <color indexed="81"/>
            <rFont val="Tahoma"/>
            <family val="2"/>
          </rPr>
          <t>EPA:</t>
        </r>
        <r>
          <rPr>
            <sz val="9"/>
            <color indexed="81"/>
            <rFont val="Tahoma"/>
            <family val="2"/>
          </rPr>
          <t xml:space="preserve">
pg 45</t>
        </r>
      </text>
    </comment>
    <comment ref="AE218" authorId="0" shapeId="0" xr:uid="{88EAE8AF-7512-44F8-A38A-F664F6FFDC76}">
      <text>
        <r>
          <rPr>
            <b/>
            <sz val="9"/>
            <color indexed="81"/>
            <rFont val="Tahoma"/>
            <family val="2"/>
          </rPr>
          <t>EPA:</t>
        </r>
        <r>
          <rPr>
            <sz val="9"/>
            <color indexed="81"/>
            <rFont val="Tahoma"/>
            <family val="2"/>
          </rPr>
          <t xml:space="preserve">
pg 49
</t>
        </r>
      </text>
    </comment>
    <comment ref="AJ218" authorId="0" shapeId="0" xr:uid="{48446317-172A-4824-B3E3-8251934F98CE}">
      <text>
        <r>
          <rPr>
            <b/>
            <sz val="9"/>
            <color indexed="81"/>
            <rFont val="Tahoma"/>
            <family val="2"/>
          </rPr>
          <t>EPA:</t>
        </r>
        <r>
          <rPr>
            <sz val="9"/>
            <color indexed="81"/>
            <rFont val="Tahoma"/>
            <family val="2"/>
          </rPr>
          <t xml:space="preserve">
pg 51</t>
        </r>
      </text>
    </comment>
    <comment ref="AK218" authorId="0" shapeId="0" xr:uid="{0C1CCF80-E0F4-4C1A-AA4C-DE39D6D9BDF0}">
      <text>
        <r>
          <rPr>
            <b/>
            <sz val="9"/>
            <color indexed="81"/>
            <rFont val="Tahoma"/>
            <family val="2"/>
          </rPr>
          <t>EPA:</t>
        </r>
        <r>
          <rPr>
            <sz val="9"/>
            <color indexed="81"/>
            <rFont val="Tahoma"/>
            <family val="2"/>
          </rPr>
          <t xml:space="preserve">
pg 55
</t>
        </r>
      </text>
    </comment>
    <comment ref="V276" authorId="0" shapeId="0" xr:uid="{7AA6B1F2-524E-4B19-9E9A-CD1D3BD8394F}">
      <text>
        <r>
          <rPr>
            <b/>
            <sz val="9"/>
            <color indexed="81"/>
            <rFont val="Tahoma"/>
            <family val="2"/>
          </rPr>
          <t>ERG:</t>
        </r>
        <r>
          <rPr>
            <sz val="9"/>
            <color indexed="81"/>
            <rFont val="Tahoma"/>
            <family val="2"/>
          </rPr>
          <t xml:space="preserve">
Percent compared to National LWK</t>
        </r>
      </text>
    </comment>
    <comment ref="AB276" authorId="0" shapeId="0" xr:uid="{952C761C-1649-4758-BD77-80CE698679DF}">
      <text>
        <r>
          <rPr>
            <b/>
            <sz val="9"/>
            <color indexed="81"/>
            <rFont val="Tahoma"/>
            <family val="2"/>
          </rPr>
          <t>EPA:</t>
        </r>
        <r>
          <rPr>
            <sz val="9"/>
            <color indexed="81"/>
            <rFont val="Tahoma"/>
            <family val="2"/>
          </rPr>
          <t xml:space="preserve">
Percent compared to National LWK</t>
        </r>
      </text>
    </comment>
    <comment ref="AH276" authorId="0" shapeId="0" xr:uid="{38BA579B-069E-4B7D-B126-5F1E2CD8AAF0}">
      <text>
        <r>
          <rPr>
            <b/>
            <sz val="9"/>
            <color indexed="81"/>
            <rFont val="Tahoma"/>
            <family val="2"/>
          </rPr>
          <t xml:space="preserve">EPA:
</t>
        </r>
        <r>
          <rPr>
            <sz val="9"/>
            <color indexed="81"/>
            <rFont val="Tahoma"/>
            <family val="2"/>
          </rPr>
          <t xml:space="preserve">Percent compared to National LWK
</t>
        </r>
      </text>
    </comment>
    <comment ref="AN276" authorId="0" shapeId="0" xr:uid="{8E25BF18-E007-4214-9C6A-30296C7FC335}">
      <text>
        <r>
          <rPr>
            <b/>
            <sz val="9"/>
            <color indexed="81"/>
            <rFont val="Tahoma"/>
            <family val="2"/>
          </rPr>
          <t xml:space="preserve">EPA:
</t>
        </r>
        <r>
          <rPr>
            <sz val="9"/>
            <color indexed="81"/>
            <rFont val="Tahoma"/>
            <family val="2"/>
          </rPr>
          <t xml:space="preserve">Percent compared to National LWK
</t>
        </r>
      </text>
    </comment>
    <comment ref="E278" authorId="0" shapeId="0" xr:uid="{714E3899-D732-4F48-9B91-86E5137385D1}">
      <text>
        <r>
          <rPr>
            <b/>
            <sz val="9"/>
            <color indexed="81"/>
            <rFont val="Tahoma"/>
            <family val="2"/>
          </rPr>
          <t>ERG:</t>
        </r>
        <r>
          <rPr>
            <sz val="9"/>
            <color indexed="81"/>
            <rFont val="Tahoma"/>
            <family val="2"/>
          </rPr>
          <t xml:space="preserve">
Calculated</t>
        </r>
      </text>
    </comment>
    <comment ref="O279" authorId="0" shapeId="0" xr:uid="{728576CD-0EC8-44DD-ACD4-7AED50F4284A}">
      <text>
        <r>
          <rPr>
            <b/>
            <sz val="9"/>
            <color indexed="81"/>
            <rFont val="Tahoma"/>
            <family val="2"/>
          </rPr>
          <t>ERG:</t>
        </r>
        <r>
          <rPr>
            <sz val="9"/>
            <color indexed="81"/>
            <rFont val="Tahoma"/>
            <family val="2"/>
          </rPr>
          <t xml:space="preserve">
Reported as "New England" - states highlighted in yellow</t>
        </r>
      </text>
    </comment>
    <comment ref="AP286" authorId="0" shapeId="0" xr:uid="{117B2780-60BF-4C1E-A9B5-43ED12FD2A4F}">
      <text>
        <r>
          <rPr>
            <b/>
            <sz val="9"/>
            <color indexed="81"/>
            <rFont val="Tahoma"/>
            <family val="2"/>
          </rPr>
          <t xml:space="preserve">EPA: </t>
        </r>
        <r>
          <rPr>
            <sz val="9"/>
            <color indexed="81"/>
            <rFont val="Tahoma"/>
            <family val="2"/>
          </rPr>
          <t>From 1990-2019 State Estimates</t>
        </r>
      </text>
    </comment>
    <comment ref="E349" authorId="0" shapeId="0" xr:uid="{BFE94F03-CBF9-4CE8-A961-C702DB5741A4}">
      <text>
        <r>
          <rPr>
            <b/>
            <sz val="9"/>
            <color indexed="81"/>
            <rFont val="Tahoma"/>
            <family val="2"/>
          </rPr>
          <t>ERG:</t>
        </r>
        <r>
          <rPr>
            <sz val="9"/>
            <color indexed="81"/>
            <rFont val="Tahoma"/>
            <family val="2"/>
          </rPr>
          <t xml:space="preserve">
turkeys only available at national level. Used "young turkey" data to determine which states might be 0.</t>
        </r>
      </text>
    </comment>
    <comment ref="J349" authorId="0" shapeId="0" xr:uid="{1D6FA285-7D6B-4BBF-B00D-F1FB041CA0F0}">
      <text>
        <r>
          <rPr>
            <b/>
            <sz val="9"/>
            <color indexed="81"/>
            <rFont val="Tahoma"/>
            <family val="2"/>
          </rPr>
          <t>ERG:</t>
        </r>
        <r>
          <rPr>
            <sz val="9"/>
            <color indexed="81"/>
            <rFont val="Tahoma"/>
            <family val="2"/>
          </rPr>
          <t xml:space="preserve">
Broiler proxy % * national total</t>
        </r>
      </text>
    </comment>
    <comment ref="O349" authorId="0" shapeId="0" xr:uid="{ED64ED12-0110-498D-882D-9A4779FE20B4}">
      <text>
        <r>
          <rPr>
            <b/>
            <sz val="9"/>
            <color indexed="81"/>
            <rFont val="Tahoma"/>
            <family val="2"/>
          </rPr>
          <t>ERG:</t>
        </r>
        <r>
          <rPr>
            <sz val="9"/>
            <color indexed="81"/>
            <rFont val="Tahoma"/>
            <family val="2"/>
          </rPr>
          <t xml:space="preserve">
pg 11</t>
        </r>
      </text>
    </comment>
    <comment ref="R349" authorId="0" shapeId="0" xr:uid="{33B47179-64E6-4DD7-9212-305986D523D6}">
      <text>
        <r>
          <rPr>
            <b/>
            <sz val="9"/>
            <color indexed="81"/>
            <rFont val="Tahoma"/>
            <family val="2"/>
          </rPr>
          <t>ERG:</t>
        </r>
        <r>
          <rPr>
            <sz val="9"/>
            <color indexed="81"/>
            <rFont val="Tahoma"/>
            <family val="2"/>
          </rPr>
          <t xml:space="preserve">
pg 31</t>
        </r>
      </text>
    </comment>
    <comment ref="S349" authorId="0" shapeId="0" xr:uid="{CE7EC1BE-8033-4C9E-9955-2EC010FDD05B}">
      <text>
        <r>
          <rPr>
            <b/>
            <sz val="9"/>
            <color indexed="81"/>
            <rFont val="Tahoma"/>
            <family val="2"/>
          </rPr>
          <t>ERG:</t>
        </r>
        <r>
          <rPr>
            <sz val="9"/>
            <color indexed="81"/>
            <rFont val="Tahoma"/>
            <family val="2"/>
          </rPr>
          <t xml:space="preserve">
pg 37
</t>
        </r>
      </text>
    </comment>
    <comment ref="X349" authorId="0" shapeId="0" xr:uid="{5670C797-C069-4364-BAC7-AFF225DFB0CC}">
      <text>
        <r>
          <rPr>
            <b/>
            <sz val="9"/>
            <color indexed="81"/>
            <rFont val="Tahoma"/>
            <family val="2"/>
          </rPr>
          <t>ERG:</t>
        </r>
        <r>
          <rPr>
            <sz val="9"/>
            <color indexed="81"/>
            <rFont val="Tahoma"/>
            <family val="2"/>
          </rPr>
          <t xml:space="preserve">
pg 39</t>
        </r>
      </text>
    </comment>
    <comment ref="Y349" authorId="0" shapeId="0" xr:uid="{C056F5F3-A448-45BF-B924-F673595EAD1A}">
      <text>
        <r>
          <rPr>
            <b/>
            <sz val="9"/>
            <color indexed="81"/>
            <rFont val="Tahoma"/>
            <family val="2"/>
          </rPr>
          <t>ERG:</t>
        </r>
        <r>
          <rPr>
            <sz val="9"/>
            <color indexed="81"/>
            <rFont val="Tahoma"/>
            <family val="2"/>
          </rPr>
          <t xml:space="preserve">
pg 43
</t>
        </r>
      </text>
    </comment>
    <comment ref="AD349" authorId="0" shapeId="0" xr:uid="{CB5AB4BA-E828-4E04-BD7B-CCE311E397FD}">
      <text>
        <r>
          <rPr>
            <b/>
            <sz val="9"/>
            <color indexed="81"/>
            <rFont val="Tahoma"/>
            <family val="2"/>
          </rPr>
          <t>ERG:</t>
        </r>
        <r>
          <rPr>
            <sz val="9"/>
            <color indexed="81"/>
            <rFont val="Tahoma"/>
            <family val="2"/>
          </rPr>
          <t xml:space="preserve">
pg 45
</t>
        </r>
      </text>
    </comment>
    <comment ref="AE349" authorId="0" shapeId="0" xr:uid="{D584F0DF-CF43-4928-9B70-1A26C904C59E}">
      <text>
        <r>
          <rPr>
            <b/>
            <sz val="9"/>
            <color indexed="81"/>
            <rFont val="Tahoma"/>
            <family val="2"/>
          </rPr>
          <t>ERG:</t>
        </r>
        <r>
          <rPr>
            <sz val="9"/>
            <color indexed="81"/>
            <rFont val="Tahoma"/>
            <family val="2"/>
          </rPr>
          <t xml:space="preserve">
pg 51
</t>
        </r>
      </text>
    </comment>
    <comment ref="AK349" authorId="0" shapeId="0" xr:uid="{4DAF98BD-CA6D-4DE3-8E4C-5DAC3E50EA09}">
      <text>
        <r>
          <rPr>
            <b/>
            <sz val="9"/>
            <color indexed="81"/>
            <rFont val="Tahoma"/>
            <family val="2"/>
          </rPr>
          <t>ERG:</t>
        </r>
        <r>
          <rPr>
            <sz val="9"/>
            <color indexed="81"/>
            <rFont val="Tahoma"/>
            <family val="2"/>
          </rPr>
          <t xml:space="preserve">
pg 53
</t>
        </r>
      </text>
    </comment>
    <comment ref="AL349" authorId="0" shapeId="0" xr:uid="{1F03E374-88FC-43BA-B1AA-1B0772F8228A}">
      <text>
        <r>
          <rPr>
            <b/>
            <sz val="9"/>
            <color indexed="81"/>
            <rFont val="Tahoma"/>
            <family val="2"/>
          </rPr>
          <t>ERG:</t>
        </r>
        <r>
          <rPr>
            <sz val="9"/>
            <color indexed="81"/>
            <rFont val="Tahoma"/>
            <family val="2"/>
          </rPr>
          <t xml:space="preserve">
pg 57
</t>
        </r>
      </text>
    </comment>
    <comment ref="V407" authorId="0" shapeId="0" xr:uid="{0308ECC8-9AF9-4580-A44C-05C4B8C6E052}">
      <text>
        <r>
          <rPr>
            <b/>
            <sz val="9"/>
            <color indexed="81"/>
            <rFont val="Tahoma"/>
            <family val="2"/>
          </rPr>
          <t>ERG:</t>
        </r>
        <r>
          <rPr>
            <sz val="9"/>
            <color indexed="81"/>
            <rFont val="Tahoma"/>
            <family val="2"/>
          </rPr>
          <t xml:space="preserve">
Percent compared to National LWK</t>
        </r>
      </text>
    </comment>
    <comment ref="AB407" authorId="0" shapeId="0" xr:uid="{418D114D-80C5-4CEC-A168-DC4FB400A188}">
      <text>
        <r>
          <rPr>
            <b/>
            <sz val="9"/>
            <color indexed="81"/>
            <rFont val="Tahoma"/>
            <family val="2"/>
          </rPr>
          <t>ERG:</t>
        </r>
        <r>
          <rPr>
            <sz val="9"/>
            <color indexed="81"/>
            <rFont val="Tahoma"/>
            <family val="2"/>
          </rPr>
          <t xml:space="preserve">
Percent compared to National LWK</t>
        </r>
      </text>
    </comment>
    <comment ref="AI407" authorId="0" shapeId="0" xr:uid="{9BDBC25F-1162-4EDA-9541-513E31DF93AA}">
      <text>
        <r>
          <rPr>
            <b/>
            <sz val="9"/>
            <color indexed="81"/>
            <rFont val="Tahoma"/>
            <family val="2"/>
          </rPr>
          <t xml:space="preserve">ERG:
</t>
        </r>
        <r>
          <rPr>
            <sz val="9"/>
            <color indexed="81"/>
            <rFont val="Tahoma"/>
            <family val="2"/>
          </rPr>
          <t xml:space="preserve">Percent compared to National LWK
</t>
        </r>
      </text>
    </comment>
    <comment ref="AO407" authorId="0" shapeId="0" xr:uid="{72B84990-B1B0-4A87-856C-9EEF38B63DFF}">
      <text>
        <r>
          <rPr>
            <b/>
            <sz val="9"/>
            <color indexed="81"/>
            <rFont val="Tahoma"/>
            <family val="2"/>
          </rPr>
          <t xml:space="preserve">ERG:
</t>
        </r>
        <r>
          <rPr>
            <sz val="9"/>
            <color indexed="81"/>
            <rFont val="Tahoma"/>
            <family val="2"/>
          </rPr>
          <t xml:space="preserve">Percent compared to National LWK
</t>
        </r>
      </text>
    </comment>
    <comment ref="AD409" authorId="0" shapeId="0" xr:uid="{692DEC71-CFDF-4BB3-B2B2-D38FE10875E1}">
      <text>
        <r>
          <rPr>
            <b/>
            <sz val="9"/>
            <color indexed="81"/>
            <rFont val="Tahoma"/>
            <family val="2"/>
          </rPr>
          <t>ERG:</t>
        </r>
        <r>
          <rPr>
            <sz val="9"/>
            <color indexed="81"/>
            <rFont val="Tahoma"/>
            <family val="2"/>
          </rPr>
          <t xml:space="preserve">
Calculated</t>
        </r>
      </text>
    </comment>
    <comment ref="AK409" authorId="0" shapeId="0" xr:uid="{F72978CC-4EAD-40C2-BA08-D6F8331627A0}">
      <text>
        <r>
          <rPr>
            <b/>
            <sz val="9"/>
            <color indexed="81"/>
            <rFont val="Tahoma"/>
            <family val="2"/>
          </rPr>
          <t>ERG:</t>
        </r>
        <r>
          <rPr>
            <sz val="9"/>
            <color indexed="81"/>
            <rFont val="Tahoma"/>
            <family val="2"/>
          </rPr>
          <t xml:space="preserve">
Calculated</t>
        </r>
      </text>
    </comment>
    <comment ref="E419" authorId="0" shapeId="0" xr:uid="{7E522129-24CE-4A09-88D2-79D5223BEFBE}">
      <text>
        <r>
          <rPr>
            <b/>
            <sz val="9"/>
            <color indexed="81"/>
            <rFont val="Tahoma"/>
            <family val="2"/>
          </rPr>
          <t>EPA:</t>
        </r>
        <r>
          <rPr>
            <sz val="9"/>
            <color indexed="81"/>
            <rFont val="Tahoma"/>
            <family val="2"/>
          </rPr>
          <t xml:space="preserve">
turkeys only available at national level. Used "young turkey" data to determine which states might be 0.</t>
        </r>
      </text>
    </comment>
    <comment ref="J419" authorId="0" shapeId="0" xr:uid="{FFEBAC29-DAA0-4411-A881-059CD3021C5F}">
      <text>
        <r>
          <rPr>
            <b/>
            <sz val="9"/>
            <color indexed="81"/>
            <rFont val="Tahoma"/>
            <family val="2"/>
          </rPr>
          <t>EPA:</t>
        </r>
        <r>
          <rPr>
            <sz val="9"/>
            <color indexed="81"/>
            <rFont val="Tahoma"/>
            <family val="2"/>
          </rPr>
          <t xml:space="preserve">
Broiler proxy % * national total</t>
        </r>
      </text>
    </comment>
    <comment ref="O419" authorId="0" shapeId="0" xr:uid="{61E99571-4160-4B2D-83E2-67C3E8534946}">
      <text>
        <r>
          <rPr>
            <b/>
            <sz val="9"/>
            <color indexed="81"/>
            <rFont val="Tahoma"/>
            <family val="2"/>
          </rPr>
          <t>EPA:</t>
        </r>
        <r>
          <rPr>
            <sz val="9"/>
            <color indexed="81"/>
            <rFont val="Tahoma"/>
            <family val="2"/>
          </rPr>
          <t xml:space="preserve">
pg 11</t>
        </r>
      </text>
    </comment>
    <comment ref="R419" authorId="0" shapeId="0" xr:uid="{9A5D1E05-4277-4704-B365-22369C78A863}">
      <text>
        <r>
          <rPr>
            <b/>
            <sz val="9"/>
            <color indexed="81"/>
            <rFont val="Tahoma"/>
            <family val="2"/>
          </rPr>
          <t>EPA:</t>
        </r>
        <r>
          <rPr>
            <sz val="9"/>
            <color indexed="81"/>
            <rFont val="Tahoma"/>
            <family val="2"/>
          </rPr>
          <t xml:space="preserve">
pg 31</t>
        </r>
      </text>
    </comment>
    <comment ref="S419" authorId="0" shapeId="0" xr:uid="{491C345C-5CA8-4DC8-8B7C-F375EFDD7316}">
      <text>
        <r>
          <rPr>
            <b/>
            <sz val="9"/>
            <color indexed="81"/>
            <rFont val="Tahoma"/>
            <family val="2"/>
          </rPr>
          <t>EPA:</t>
        </r>
        <r>
          <rPr>
            <sz val="9"/>
            <color indexed="81"/>
            <rFont val="Tahoma"/>
            <family val="2"/>
          </rPr>
          <t xml:space="preserve">
pg 37
</t>
        </r>
      </text>
    </comment>
    <comment ref="X419" authorId="0" shapeId="0" xr:uid="{EA57582E-D4EE-4E04-8458-35781B34C157}">
      <text>
        <r>
          <rPr>
            <b/>
            <sz val="9"/>
            <color indexed="81"/>
            <rFont val="Tahoma"/>
            <family val="2"/>
          </rPr>
          <t>ERG:</t>
        </r>
        <r>
          <rPr>
            <sz val="9"/>
            <color indexed="81"/>
            <rFont val="Tahoma"/>
            <family val="2"/>
          </rPr>
          <t xml:space="preserve">
pg 39</t>
        </r>
      </text>
    </comment>
    <comment ref="Y419" authorId="0" shapeId="0" xr:uid="{9A9C9183-C578-4355-A985-1A31BAAB9274}">
      <text>
        <r>
          <rPr>
            <b/>
            <sz val="9"/>
            <color indexed="81"/>
            <rFont val="Tahoma"/>
            <family val="2"/>
          </rPr>
          <t>ERG:</t>
        </r>
        <r>
          <rPr>
            <sz val="9"/>
            <color indexed="81"/>
            <rFont val="Tahoma"/>
            <family val="2"/>
          </rPr>
          <t xml:space="preserve">
pg 43
</t>
        </r>
      </text>
    </comment>
    <comment ref="AD419" authorId="0" shapeId="0" xr:uid="{428665F1-3604-4D7A-945B-10AE2F798BD0}">
      <text>
        <r>
          <rPr>
            <b/>
            <sz val="9"/>
            <color indexed="81"/>
            <rFont val="Tahoma"/>
            <family val="2"/>
          </rPr>
          <t>EPA:</t>
        </r>
        <r>
          <rPr>
            <sz val="9"/>
            <color indexed="81"/>
            <rFont val="Tahoma"/>
            <family val="2"/>
          </rPr>
          <t xml:space="preserve">
pg 45
</t>
        </r>
      </text>
    </comment>
    <comment ref="AE419" authorId="0" shapeId="0" xr:uid="{818B0C51-9079-4B05-BFBC-E97DDC598D6D}">
      <text>
        <r>
          <rPr>
            <b/>
            <sz val="9"/>
            <color indexed="81"/>
            <rFont val="Tahoma"/>
            <family val="2"/>
          </rPr>
          <t>EPA:</t>
        </r>
        <r>
          <rPr>
            <sz val="9"/>
            <color indexed="81"/>
            <rFont val="Tahoma"/>
            <family val="2"/>
          </rPr>
          <t xml:space="preserve">
pg 51
</t>
        </r>
      </text>
    </comment>
    <comment ref="AJ419" authorId="0" shapeId="0" xr:uid="{85B57D46-6235-47DC-ABB3-1505ADB39334}">
      <text>
        <r>
          <rPr>
            <b/>
            <sz val="9"/>
            <color indexed="81"/>
            <rFont val="Tahoma"/>
            <family val="2"/>
          </rPr>
          <t>EPA:</t>
        </r>
        <r>
          <rPr>
            <sz val="9"/>
            <color indexed="81"/>
            <rFont val="Tahoma"/>
            <family val="2"/>
          </rPr>
          <t xml:space="preserve">
pg 53
</t>
        </r>
      </text>
    </comment>
    <comment ref="AK419" authorId="0" shapeId="0" xr:uid="{7B1FDABC-ECA5-4D00-9B8F-515142CAA145}">
      <text>
        <r>
          <rPr>
            <b/>
            <sz val="9"/>
            <color indexed="81"/>
            <rFont val="Tahoma"/>
            <family val="2"/>
          </rPr>
          <t>EPA:</t>
        </r>
        <r>
          <rPr>
            <sz val="9"/>
            <color indexed="81"/>
            <rFont val="Tahoma"/>
            <family val="2"/>
          </rPr>
          <t xml:space="preserve">
pg 57
</t>
        </r>
      </text>
    </comment>
    <comment ref="V477" authorId="0" shapeId="0" xr:uid="{CD4AEDDF-23D4-44B1-9873-B6A53A428FEA}">
      <text>
        <r>
          <rPr>
            <b/>
            <sz val="9"/>
            <color indexed="81"/>
            <rFont val="Tahoma"/>
            <family val="2"/>
          </rPr>
          <t>ERG:</t>
        </r>
        <r>
          <rPr>
            <sz val="9"/>
            <color indexed="81"/>
            <rFont val="Tahoma"/>
            <family val="2"/>
          </rPr>
          <t xml:space="preserve">
Percent compared to National LWK</t>
        </r>
      </text>
    </comment>
    <comment ref="AB477" authorId="0" shapeId="0" xr:uid="{44A58F3A-3FED-4F49-A903-0369FFA59F1C}">
      <text>
        <r>
          <rPr>
            <b/>
            <sz val="9"/>
            <color indexed="81"/>
            <rFont val="Tahoma"/>
            <family val="2"/>
          </rPr>
          <t>ERG:</t>
        </r>
        <r>
          <rPr>
            <sz val="9"/>
            <color indexed="81"/>
            <rFont val="Tahoma"/>
            <family val="2"/>
          </rPr>
          <t xml:space="preserve">
Percent compared to National LWK</t>
        </r>
      </text>
    </comment>
    <comment ref="AH477" authorId="0" shapeId="0" xr:uid="{3EEADD8E-3844-403D-82DB-4CAE20B4D47A}">
      <text>
        <r>
          <rPr>
            <b/>
            <sz val="9"/>
            <color indexed="81"/>
            <rFont val="Tahoma"/>
            <family val="2"/>
          </rPr>
          <t xml:space="preserve">ERG:
</t>
        </r>
        <r>
          <rPr>
            <sz val="9"/>
            <color indexed="81"/>
            <rFont val="Tahoma"/>
            <family val="2"/>
          </rPr>
          <t xml:space="preserve">Percent compared to National LWK
</t>
        </r>
      </text>
    </comment>
    <comment ref="AN477" authorId="0" shapeId="0" xr:uid="{B5B75E17-2068-4F20-868D-5672C5ECD0DB}">
      <text>
        <r>
          <rPr>
            <b/>
            <sz val="9"/>
            <color indexed="81"/>
            <rFont val="Tahoma"/>
            <family val="2"/>
          </rPr>
          <t xml:space="preserve">ERG:
</t>
        </r>
        <r>
          <rPr>
            <sz val="9"/>
            <color indexed="81"/>
            <rFont val="Tahoma"/>
            <family val="2"/>
          </rPr>
          <t xml:space="preserve">Percent compared to National LWK
</t>
        </r>
      </text>
    </comment>
    <comment ref="B479" authorId="0" shapeId="0" xr:uid="{097D2220-0927-4C17-B25A-D58D52219141}">
      <text>
        <r>
          <rPr>
            <b/>
            <sz val="9"/>
            <color indexed="81"/>
            <rFont val="Tahoma"/>
            <family val="2"/>
          </rPr>
          <t>EPA:</t>
        </r>
        <r>
          <rPr>
            <sz val="9"/>
            <color indexed="81"/>
            <rFont val="Tahoma"/>
            <family val="2"/>
          </rPr>
          <t xml:space="preserve">
No "Other States" indicated in the Poultry Slaughter 2004 Summary.
"State data are published for selected states for young chicken and young turkeys. State data are not published if less than three plants operate for a species in a State, or if one plant has 60 percent or more of the total live weight for that species. Data for states not published are included in the “Other States” category. Also included in this category are data for published states that are confidential (denoted by an *). Data for all states are included in the U.S. totals. For 2004, young chickens were killed in 34 states, young turkeys in 22 states."</t>
        </r>
      </text>
    </comment>
    <comment ref="E479" authorId="0" shapeId="0" xr:uid="{16A2DD02-D526-4535-A320-AC9F00B68147}">
      <text>
        <r>
          <rPr>
            <b/>
            <sz val="9"/>
            <color indexed="81"/>
            <rFont val="Tahoma"/>
            <family val="2"/>
          </rPr>
          <t>ERG:</t>
        </r>
        <r>
          <rPr>
            <sz val="9"/>
            <color indexed="81"/>
            <rFont val="Tahoma"/>
            <family val="2"/>
          </rPr>
          <t xml:space="preserve">
Calculated.
No "Other States" indicated in the Poultry Slaughter 2004 Summary.
"State data are published for selected states for young chicken and young turkeys. State data are not published if less than three plants operate for a species in a State, or if one plant has 60 percent or more of the total live weight for that species. Data for states not published are included in the “Other States” category. Also included in this category are data for published states that are confidential (denoted by an *). Data for all states are included in the U.S. totals. For 2004, young chickens were killed in 34 states, young turkeys in 22 states."
Reported value is 3607616000</t>
        </r>
      </text>
    </comment>
    <comment ref="AD479" authorId="0" shapeId="0" xr:uid="{3F23F184-4938-4872-8054-A26C8EC89EDB}">
      <text>
        <r>
          <rPr>
            <b/>
            <sz val="9"/>
            <color indexed="81"/>
            <rFont val="Tahoma"/>
            <family val="2"/>
          </rPr>
          <t>ERG:</t>
        </r>
        <r>
          <rPr>
            <sz val="9"/>
            <color indexed="81"/>
            <rFont val="Tahoma"/>
            <family val="2"/>
          </rPr>
          <t xml:space="preserve">
Calculated</t>
        </r>
      </text>
    </comment>
    <comment ref="AJ479" authorId="0" shapeId="0" xr:uid="{8E313A6C-0DC4-47D8-834C-F320876D5176}">
      <text>
        <r>
          <rPr>
            <b/>
            <sz val="9"/>
            <color indexed="81"/>
            <rFont val="Tahoma"/>
            <family val="2"/>
          </rPr>
          <t>ERG:</t>
        </r>
        <r>
          <rPr>
            <sz val="9"/>
            <color indexed="81"/>
            <rFont val="Tahoma"/>
            <family val="2"/>
          </rPr>
          <t xml:space="preserve">
Calculated</t>
        </r>
      </text>
    </comment>
    <comment ref="E489" authorId="0" shapeId="0" xr:uid="{4FA2BEAE-07C8-4CA4-BB77-A004916BFAEA}">
      <text>
        <r>
          <rPr>
            <b/>
            <sz val="9"/>
            <color indexed="81"/>
            <rFont val="Tahoma"/>
            <family val="2"/>
          </rPr>
          <t>EPA:</t>
        </r>
        <r>
          <rPr>
            <sz val="9"/>
            <color indexed="81"/>
            <rFont val="Tahoma"/>
            <family val="2"/>
          </rPr>
          <t xml:space="preserve">
turkeys only available at national level. Used "young turkey" data to determine which states might be 0.</t>
        </r>
      </text>
    </comment>
    <comment ref="J489" authorId="0" shapeId="0" xr:uid="{8DCF94D0-B0A7-47F5-BEE0-389BFF9B16F1}">
      <text>
        <r>
          <rPr>
            <b/>
            <sz val="9"/>
            <color indexed="81"/>
            <rFont val="Tahoma"/>
            <family val="2"/>
          </rPr>
          <t>EPA:</t>
        </r>
        <r>
          <rPr>
            <sz val="9"/>
            <color indexed="81"/>
            <rFont val="Tahoma"/>
            <family val="2"/>
          </rPr>
          <t xml:space="preserve">
Broiler proxy % * national total</t>
        </r>
      </text>
    </comment>
    <comment ref="O489" authorId="0" shapeId="0" xr:uid="{2F23384D-F755-4F98-98DF-DD6DF1CFD70E}">
      <text>
        <r>
          <rPr>
            <b/>
            <sz val="9"/>
            <color indexed="81"/>
            <rFont val="Tahoma"/>
            <family val="2"/>
          </rPr>
          <t>EPA:</t>
        </r>
        <r>
          <rPr>
            <sz val="9"/>
            <color indexed="81"/>
            <rFont val="Tahoma"/>
            <family val="2"/>
          </rPr>
          <t xml:space="preserve">
pg 9</t>
        </r>
      </text>
    </comment>
    <comment ref="R489" authorId="0" shapeId="0" xr:uid="{32D189F8-CCF1-4D29-8AA2-60C270D058E3}">
      <text>
        <r>
          <rPr>
            <b/>
            <sz val="9"/>
            <color indexed="81"/>
            <rFont val="Tahoma"/>
            <family val="2"/>
          </rPr>
          <t>EPA:</t>
        </r>
        <r>
          <rPr>
            <sz val="9"/>
            <color indexed="81"/>
            <rFont val="Tahoma"/>
            <family val="2"/>
          </rPr>
          <t xml:space="preserve">
pg 27</t>
        </r>
      </text>
    </comment>
    <comment ref="S489" authorId="0" shapeId="0" xr:uid="{6C054CAD-2B79-414B-938D-169286DB3D74}">
      <text>
        <r>
          <rPr>
            <b/>
            <sz val="9"/>
            <color indexed="81"/>
            <rFont val="Tahoma"/>
            <family val="2"/>
          </rPr>
          <t>EPA:</t>
        </r>
        <r>
          <rPr>
            <sz val="9"/>
            <color indexed="81"/>
            <rFont val="Tahoma"/>
            <family val="2"/>
          </rPr>
          <t xml:space="preserve">
pg 33
</t>
        </r>
      </text>
    </comment>
    <comment ref="X489" authorId="0" shapeId="0" xr:uid="{7A43B67A-6E37-4B08-8371-4B1497B0254C}">
      <text>
        <r>
          <rPr>
            <b/>
            <sz val="9"/>
            <color indexed="81"/>
            <rFont val="Tahoma"/>
            <family val="2"/>
          </rPr>
          <t>EPA:</t>
        </r>
        <r>
          <rPr>
            <sz val="9"/>
            <color indexed="81"/>
            <rFont val="Tahoma"/>
            <family val="2"/>
          </rPr>
          <t xml:space="preserve">
pg 35</t>
        </r>
      </text>
    </comment>
    <comment ref="Y489" authorId="0" shapeId="0" xr:uid="{7D89CB07-F2D2-4AA1-B326-EDE639A7F091}">
      <text>
        <r>
          <rPr>
            <b/>
            <sz val="9"/>
            <color indexed="81"/>
            <rFont val="Tahoma"/>
            <family val="2"/>
          </rPr>
          <t>EPA:</t>
        </r>
        <r>
          <rPr>
            <sz val="9"/>
            <color indexed="81"/>
            <rFont val="Tahoma"/>
            <family val="2"/>
          </rPr>
          <t xml:space="preserve">
pg 39
</t>
        </r>
      </text>
    </comment>
    <comment ref="AD489" authorId="0" shapeId="0" xr:uid="{43AC6F3C-0056-4BA6-9770-B4BC3BE0DE89}">
      <text>
        <r>
          <rPr>
            <b/>
            <sz val="9"/>
            <color indexed="81"/>
            <rFont val="Tahoma"/>
            <family val="2"/>
          </rPr>
          <t>EPA:</t>
        </r>
        <r>
          <rPr>
            <sz val="9"/>
            <color indexed="81"/>
            <rFont val="Tahoma"/>
            <family val="2"/>
          </rPr>
          <t xml:space="preserve">
pg 41
</t>
        </r>
      </text>
    </comment>
    <comment ref="AE489" authorId="0" shapeId="0" xr:uid="{416826C6-8C3D-4662-BFD9-7B79493A3DD7}">
      <text>
        <r>
          <rPr>
            <b/>
            <sz val="9"/>
            <color indexed="81"/>
            <rFont val="Tahoma"/>
            <family val="2"/>
          </rPr>
          <t>EPA:</t>
        </r>
        <r>
          <rPr>
            <sz val="9"/>
            <color indexed="81"/>
            <rFont val="Tahoma"/>
            <family val="2"/>
          </rPr>
          <t xml:space="preserve">
pg 47
</t>
        </r>
      </text>
    </comment>
    <comment ref="AK489" authorId="0" shapeId="0" xr:uid="{8F988B32-80EA-4DAD-A1C5-D9E01212BE01}">
      <text>
        <r>
          <rPr>
            <b/>
            <sz val="9"/>
            <color indexed="81"/>
            <rFont val="Tahoma"/>
            <family val="2"/>
          </rPr>
          <t>EPA:</t>
        </r>
        <r>
          <rPr>
            <sz val="9"/>
            <color indexed="81"/>
            <rFont val="Tahoma"/>
            <family val="2"/>
          </rPr>
          <t xml:space="preserve">
pg 49
</t>
        </r>
      </text>
    </comment>
    <comment ref="AL489" authorId="0" shapeId="0" xr:uid="{ADE36345-1E63-43DA-AA23-975FF70F44C3}">
      <text>
        <r>
          <rPr>
            <b/>
            <sz val="9"/>
            <color indexed="81"/>
            <rFont val="Tahoma"/>
            <family val="2"/>
          </rPr>
          <t>EPA:</t>
        </r>
        <r>
          <rPr>
            <sz val="9"/>
            <color indexed="81"/>
            <rFont val="Tahoma"/>
            <family val="2"/>
          </rPr>
          <t xml:space="preserve">
pg 53
</t>
        </r>
      </text>
    </comment>
    <comment ref="V547" authorId="0" shapeId="0" xr:uid="{E558DEDF-760E-4737-9460-04532AA80FDF}">
      <text>
        <r>
          <rPr>
            <b/>
            <sz val="9"/>
            <color indexed="81"/>
            <rFont val="Tahoma"/>
            <family val="2"/>
          </rPr>
          <t>EPA:</t>
        </r>
        <r>
          <rPr>
            <sz val="9"/>
            <color indexed="81"/>
            <rFont val="Tahoma"/>
            <family val="2"/>
          </rPr>
          <t xml:space="preserve">
Percent compared to National LWK</t>
        </r>
      </text>
    </comment>
    <comment ref="AB547" authorId="0" shapeId="0" xr:uid="{84635E0C-4371-4373-A6E1-966A1D196A8C}">
      <text>
        <r>
          <rPr>
            <b/>
            <sz val="9"/>
            <color indexed="81"/>
            <rFont val="Tahoma"/>
            <family val="2"/>
          </rPr>
          <t>EPA:</t>
        </r>
        <r>
          <rPr>
            <sz val="9"/>
            <color indexed="81"/>
            <rFont val="Tahoma"/>
            <family val="2"/>
          </rPr>
          <t xml:space="preserve">
Percent compared to National LWK</t>
        </r>
      </text>
    </comment>
    <comment ref="AI547" authorId="0" shapeId="0" xr:uid="{BB9F1DDA-421C-4C72-AC70-18D4174A260F}">
      <text>
        <r>
          <rPr>
            <b/>
            <sz val="9"/>
            <color indexed="81"/>
            <rFont val="Tahoma"/>
            <family val="2"/>
          </rPr>
          <t xml:space="preserve">EPA:
</t>
        </r>
        <r>
          <rPr>
            <sz val="9"/>
            <color indexed="81"/>
            <rFont val="Tahoma"/>
            <family val="2"/>
          </rPr>
          <t xml:space="preserve">Percent compared to National LWK
</t>
        </r>
      </text>
    </comment>
    <comment ref="AO547" authorId="0" shapeId="0" xr:uid="{21C9D4FD-1C1D-40ED-B6B4-A43D962379AC}">
      <text>
        <r>
          <rPr>
            <b/>
            <sz val="9"/>
            <color indexed="81"/>
            <rFont val="Tahoma"/>
            <family val="2"/>
          </rPr>
          <t xml:space="preserve">EPA:
</t>
        </r>
        <r>
          <rPr>
            <sz val="9"/>
            <color indexed="81"/>
            <rFont val="Tahoma"/>
            <family val="2"/>
          </rPr>
          <t xml:space="preserve">Percent compared to National LWK
</t>
        </r>
      </text>
    </comment>
    <comment ref="A549" authorId="0" shapeId="0" xr:uid="{CB322B21-0361-4EE2-B642-02D52F846F77}">
      <text>
        <r>
          <rPr>
            <b/>
            <sz val="9"/>
            <color indexed="81"/>
            <rFont val="Tahoma"/>
            <family val="2"/>
          </rPr>
          <t xml:space="preserve">ERG: </t>
        </r>
        <r>
          <rPr>
            <sz val="9"/>
            <color indexed="81"/>
            <rFont val="Tahoma"/>
            <family val="2"/>
          </rPr>
          <t>The 1990 reports did not provide "other" states. Assumed equal to 2012</t>
        </r>
      </text>
    </comment>
    <comment ref="AD549" authorId="0" shapeId="0" xr:uid="{440A5B60-F20D-4DB8-9A1D-DC091DA49106}">
      <text>
        <r>
          <rPr>
            <b/>
            <sz val="9"/>
            <color indexed="81"/>
            <rFont val="Tahoma"/>
            <family val="2"/>
          </rPr>
          <t>EPA:</t>
        </r>
        <r>
          <rPr>
            <sz val="9"/>
            <color indexed="81"/>
            <rFont val="Tahoma"/>
            <family val="2"/>
          </rPr>
          <t xml:space="preserve">
Calculated</t>
        </r>
      </text>
    </comment>
    <comment ref="AK549" authorId="0" shapeId="0" xr:uid="{9D4E00CE-C49B-465E-BAB9-DC1BF41F834C}">
      <text>
        <r>
          <rPr>
            <b/>
            <sz val="9"/>
            <color indexed="81"/>
            <rFont val="Tahoma"/>
            <family val="2"/>
          </rPr>
          <t>ERG:</t>
        </r>
        <r>
          <rPr>
            <sz val="9"/>
            <color indexed="81"/>
            <rFont val="Tahoma"/>
            <family val="2"/>
          </rPr>
          <t xml:space="preserve">
Calculated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0" authorId="0" shapeId="0" xr:uid="{317B5504-2A07-4AD0-9356-39188F6B1FD8}">
      <text>
        <r>
          <rPr>
            <b/>
            <sz val="9"/>
            <color indexed="81"/>
            <rFont val="Tahoma"/>
            <family val="2"/>
          </rPr>
          <t>EPA:</t>
        </r>
        <r>
          <rPr>
            <sz val="9"/>
            <color indexed="81"/>
            <rFont val="Tahoma"/>
            <family val="2"/>
          </rPr>
          <t xml:space="preserve">
Created during the 1990-2020 Inventory by State</t>
        </r>
      </text>
    </comment>
    <comment ref="J10" authorId="0" shapeId="0" xr:uid="{70245174-DD02-49D5-A2B0-DC0F7EB241C0}">
      <text>
        <r>
          <rPr>
            <b/>
            <sz val="9"/>
            <color indexed="81"/>
            <rFont val="Tahoma"/>
            <family val="2"/>
          </rPr>
          <t xml:space="preserve">EPA:
</t>
        </r>
        <r>
          <rPr>
            <sz val="9"/>
            <color indexed="81"/>
            <rFont val="Tahoma"/>
            <family val="2"/>
          </rPr>
          <t xml:space="preserve">Created during the 1990-2021 Inventory by State
</t>
        </r>
      </text>
    </comment>
    <comment ref="O10" authorId="0" shapeId="0" xr:uid="{5560DED5-8120-4B84-8845-F7675FE6D2C3}">
      <text>
        <r>
          <rPr>
            <b/>
            <sz val="9"/>
            <color indexed="81"/>
            <rFont val="Tahoma"/>
            <family val="2"/>
          </rPr>
          <t>EPA:</t>
        </r>
        <r>
          <rPr>
            <sz val="9"/>
            <color indexed="81"/>
            <rFont val="Tahoma"/>
            <family val="2"/>
          </rPr>
          <t xml:space="preserve">
Created during the 1990-2019 Inventory by State</t>
        </r>
      </text>
    </comment>
    <comment ref="Q10" authorId="0" shapeId="0" xr:uid="{D1CCD688-9289-4995-BEB2-01B6F16B3D34}">
      <text>
        <r>
          <rPr>
            <b/>
            <sz val="9"/>
            <color indexed="81"/>
            <rFont val="Tahoma"/>
            <family val="2"/>
          </rPr>
          <t>EPA:</t>
        </r>
        <r>
          <rPr>
            <sz val="9"/>
            <color indexed="81"/>
            <rFont val="Tahoma"/>
            <family val="2"/>
          </rPr>
          <t xml:space="preserve">
Created during the 1990-2020 Inventory by State</t>
        </r>
      </text>
    </comment>
    <comment ref="Y10" authorId="0" shapeId="0" xr:uid="{833CB2A1-5295-4C77-8A37-07A2C6B4F455}">
      <text>
        <r>
          <rPr>
            <b/>
            <sz val="9"/>
            <color indexed="81"/>
            <rFont val="Tahoma"/>
            <family val="2"/>
          </rPr>
          <t xml:space="preserve">EPA: </t>
        </r>
        <r>
          <rPr>
            <sz val="9"/>
            <color indexed="81"/>
            <rFont val="Tahoma"/>
            <family val="2"/>
          </rPr>
          <t xml:space="preserve">Created during the 1990-2021 Inventory by State
</t>
        </r>
      </text>
    </comment>
    <comment ref="AD10" authorId="0" shapeId="0" xr:uid="{13C78E48-6631-4074-B516-610F6740F8AE}">
      <text>
        <r>
          <rPr>
            <b/>
            <sz val="9"/>
            <color indexed="81"/>
            <rFont val="Tahoma"/>
            <family val="2"/>
          </rPr>
          <t xml:space="preserve">EPA: </t>
        </r>
        <r>
          <rPr>
            <sz val="9"/>
            <color indexed="81"/>
            <rFont val="Tahoma"/>
            <family val="2"/>
          </rPr>
          <t>Created during the 1990-2019 Inventory by State</t>
        </r>
      </text>
    </comment>
    <comment ref="AF10" authorId="0" shapeId="0" xr:uid="{91EA7623-2C44-4C40-9FCB-26BA2FF34A81}">
      <text>
        <r>
          <rPr>
            <b/>
            <sz val="9"/>
            <color indexed="81"/>
            <rFont val="Tahoma"/>
            <family val="2"/>
          </rPr>
          <t xml:space="preserve">EPA: </t>
        </r>
        <r>
          <rPr>
            <sz val="9"/>
            <color indexed="81"/>
            <rFont val="Tahoma"/>
            <family val="2"/>
          </rPr>
          <t>Created during the 1990-2020 Inventory by State</t>
        </r>
      </text>
    </comment>
    <comment ref="AN10" authorId="0" shapeId="0" xr:uid="{B27FF9CA-6FAD-49BC-B245-76541821D1BB}">
      <text>
        <r>
          <rPr>
            <b/>
            <sz val="9"/>
            <color indexed="81"/>
            <rFont val="Tahoma"/>
            <family val="2"/>
          </rPr>
          <t xml:space="preserve">EPA: </t>
        </r>
        <r>
          <rPr>
            <sz val="9"/>
            <color indexed="81"/>
            <rFont val="Tahoma"/>
            <family val="2"/>
          </rPr>
          <t xml:space="preserve">Created during the 1990-2021 Inventory by State
</t>
        </r>
      </text>
    </comment>
    <comment ref="AS10" authorId="0" shapeId="0" xr:uid="{A71E4AFA-3AA9-492F-A84E-88DCAFCB2F71}">
      <text>
        <r>
          <rPr>
            <b/>
            <sz val="9"/>
            <color indexed="81"/>
            <rFont val="Tahoma"/>
            <family val="2"/>
          </rPr>
          <t xml:space="preserve">EPA: </t>
        </r>
        <r>
          <rPr>
            <sz val="9"/>
            <color indexed="81"/>
            <rFont val="Tahoma"/>
            <family val="2"/>
          </rPr>
          <t xml:space="preserve">
Created during the 1990-2019 Inventory by State</t>
        </r>
      </text>
    </comment>
    <comment ref="AU10" authorId="0" shapeId="0" xr:uid="{FABFEF91-997E-40F7-9EC2-893DB4B47B69}">
      <text>
        <r>
          <rPr>
            <b/>
            <sz val="9"/>
            <color indexed="81"/>
            <rFont val="Tahoma"/>
            <family val="2"/>
          </rPr>
          <t>ERG:</t>
        </r>
        <r>
          <rPr>
            <sz val="9"/>
            <color indexed="81"/>
            <rFont val="Tahoma"/>
            <family val="2"/>
          </rPr>
          <t xml:space="preserve">
Created during the 1990-2020 Inventory by State</t>
        </r>
      </text>
    </comment>
    <comment ref="BC10" authorId="0" shapeId="0" xr:uid="{74C57705-6754-4BA9-A883-6F064F35F9D1}">
      <text>
        <r>
          <rPr>
            <b/>
            <sz val="9"/>
            <color indexed="81"/>
            <rFont val="Tahoma"/>
            <family val="2"/>
          </rPr>
          <t xml:space="preserve">EPA: </t>
        </r>
        <r>
          <rPr>
            <sz val="9"/>
            <color indexed="81"/>
            <rFont val="Tahoma"/>
            <family val="2"/>
          </rPr>
          <t xml:space="preserve">Created during the 1990-2021 Inventory by State
</t>
        </r>
      </text>
    </comment>
    <comment ref="BH10" authorId="0" shapeId="0" xr:uid="{5CCA12E6-5F62-4A3E-A332-382C9871C3ED}">
      <text>
        <r>
          <rPr>
            <b/>
            <sz val="9"/>
            <color indexed="81"/>
            <rFont val="Tahoma"/>
            <family val="2"/>
          </rPr>
          <t xml:space="preserve">EPA: </t>
        </r>
        <r>
          <rPr>
            <sz val="9"/>
            <color indexed="81"/>
            <rFont val="Tahoma"/>
            <family val="2"/>
          </rPr>
          <t>Created during the 1990-2019 Inventory by State</t>
        </r>
      </text>
    </comment>
    <comment ref="BJ10" authorId="0" shapeId="0" xr:uid="{3CC2F6FD-AD4A-4D01-A6F6-7551487D0D31}">
      <text>
        <r>
          <rPr>
            <b/>
            <sz val="9"/>
            <color indexed="81"/>
            <rFont val="Tahoma"/>
            <family val="2"/>
          </rPr>
          <t xml:space="preserve">EPA: </t>
        </r>
        <r>
          <rPr>
            <sz val="9"/>
            <color indexed="81"/>
            <rFont val="Tahoma"/>
            <family val="2"/>
          </rPr>
          <t>Created during the 1990-2020 Inventory by State</t>
        </r>
      </text>
    </comment>
    <comment ref="BR10" authorId="0" shapeId="0" xr:uid="{F655AA73-D454-4C28-90A1-8F80FFB62830}">
      <text>
        <r>
          <rPr>
            <b/>
            <sz val="9"/>
            <color indexed="81"/>
            <rFont val="Tahoma"/>
            <family val="2"/>
          </rPr>
          <t xml:space="preserve">EPA: </t>
        </r>
        <r>
          <rPr>
            <sz val="9"/>
            <color indexed="81"/>
            <rFont val="Tahoma"/>
            <family val="2"/>
          </rPr>
          <t xml:space="preserve">Created during the 1990-2021 Inventory by State
</t>
        </r>
      </text>
    </comment>
    <comment ref="BW10" authorId="0" shapeId="0" xr:uid="{A7221475-510E-4F81-B5AF-CBB5F963BE0E}">
      <text>
        <r>
          <rPr>
            <b/>
            <sz val="9"/>
            <color indexed="81"/>
            <rFont val="Tahoma"/>
            <family val="2"/>
          </rPr>
          <t xml:space="preserve">EPA: </t>
        </r>
        <r>
          <rPr>
            <sz val="9"/>
            <color indexed="81"/>
            <rFont val="Tahoma"/>
            <family val="2"/>
          </rPr>
          <t>Created during the 1990-2019 Inventory by State</t>
        </r>
      </text>
    </comment>
    <comment ref="BY10" authorId="0" shapeId="0" xr:uid="{C948F44E-B534-4A46-A828-88CEE3563FD1}">
      <text>
        <r>
          <rPr>
            <b/>
            <sz val="9"/>
            <color indexed="81"/>
            <rFont val="Tahoma"/>
            <family val="2"/>
          </rPr>
          <t xml:space="preserve">EPA: </t>
        </r>
        <r>
          <rPr>
            <sz val="9"/>
            <color indexed="81"/>
            <rFont val="Tahoma"/>
            <family val="2"/>
          </rPr>
          <t>Created during the 1990-2020 Inventory by State</t>
        </r>
      </text>
    </comment>
    <comment ref="CG10" authorId="0" shapeId="0" xr:uid="{164C15E7-5FC6-4DDA-9C59-06605321179F}">
      <text>
        <r>
          <rPr>
            <b/>
            <sz val="9"/>
            <color indexed="81"/>
            <rFont val="Tahoma"/>
            <family val="2"/>
          </rPr>
          <t xml:space="preserve">EPA: </t>
        </r>
        <r>
          <rPr>
            <sz val="9"/>
            <color indexed="81"/>
            <rFont val="Tahoma"/>
            <family val="2"/>
          </rPr>
          <t xml:space="preserve">Created during the 1990-2021 Inventory by State
</t>
        </r>
      </text>
    </comment>
    <comment ref="CL10" authorId="0" shapeId="0" xr:uid="{B845DB61-DDFF-48C1-A2BF-BCA7CB9348F5}">
      <text>
        <r>
          <rPr>
            <b/>
            <sz val="9"/>
            <color indexed="81"/>
            <rFont val="Tahoma"/>
            <family val="2"/>
          </rPr>
          <t xml:space="preserve">EPA: </t>
        </r>
        <r>
          <rPr>
            <sz val="9"/>
            <color indexed="81"/>
            <rFont val="Tahoma"/>
            <family val="2"/>
          </rPr>
          <t>Created during the 1990-2019 Inventory by State</t>
        </r>
      </text>
    </comment>
    <comment ref="R138" authorId="0" shapeId="0" xr:uid="{2C39FA06-3820-4A68-AE9C-1575A33E1F14}">
      <text>
        <r>
          <rPr>
            <b/>
            <sz val="9"/>
            <color indexed="81"/>
            <rFont val="Tahoma"/>
            <family val="2"/>
          </rPr>
          <t xml:space="preserve">EPA: </t>
        </r>
        <r>
          <rPr>
            <sz val="9"/>
            <color indexed="81"/>
            <rFont val="Tahoma"/>
            <family val="2"/>
          </rPr>
          <t>No individual state data are available for utilized processing production. Values here are Production, used as a proxy for the states with processing.
Pg 13, pg 24 for AK</t>
        </r>
      </text>
    </comment>
    <comment ref="T138" authorId="0" shapeId="0" xr:uid="{D2D919A4-1928-45F2-846F-DB21154335A9}">
      <text>
        <r>
          <rPr>
            <b/>
            <sz val="9"/>
            <color indexed="81"/>
            <rFont val="Tahoma"/>
            <family val="2"/>
          </rPr>
          <t>EPA:</t>
        </r>
        <r>
          <rPr>
            <sz val="9"/>
            <color indexed="81"/>
            <rFont val="Tahoma"/>
            <family val="2"/>
          </rPr>
          <t xml:space="preserve">
pg 15
processed, utilized production
States that compose "Other States" not disclosed</t>
        </r>
      </text>
    </comment>
    <comment ref="U138" authorId="0" shapeId="0" xr:uid="{67FE01E9-E42B-42C1-9201-A8AC5D3E34E7}">
      <text>
        <r>
          <rPr>
            <b/>
            <sz val="9"/>
            <color indexed="81"/>
            <rFont val="Tahoma"/>
            <family val="2"/>
          </rPr>
          <t>EPA:</t>
        </r>
        <r>
          <rPr>
            <sz val="9"/>
            <color indexed="81"/>
            <rFont val="Tahoma"/>
            <family val="2"/>
          </rPr>
          <t xml:space="preserve">
"Noncitrus fruit" as a classification is not broken down by state, rather individual noncitrus fruits (e.g., peach, cherries) are reported. 
apricot - pg 21; avocado pg 24; blueberries - pg 26 and wild blueberries - pg29 (reported as 1000 lbs); sweet cherries - pg 30; tart cherries - pg 33 (reported as million pounds); coffee - pg 36 (reported as 1000 pounds); cranberry - pg37 (reported as barrels, net lb per barrel = 100); dates - pg 40; kiwifruit - pg 49; nectarine - pg 50; olive - pg 52; papaya - pg 54(reported as 1000 lbs); peaches - pg 55; pears pg -61; plums - pg 65; prune - pg 66; raspberries - pg 68; strawberries - pg 71 (reported as 1000 cwt)</t>
        </r>
      </text>
    </comment>
    <comment ref="V138" authorId="0" shapeId="0" xr:uid="{AB42A73D-E064-43FC-A567-5D6E02AFEB00}">
      <text>
        <r>
          <rPr>
            <b/>
            <sz val="9"/>
            <color indexed="81"/>
            <rFont val="Tahoma"/>
            <family val="2"/>
          </rPr>
          <t xml:space="preserve">EPA: </t>
        </r>
        <r>
          <rPr>
            <sz val="9"/>
            <color indexed="81"/>
            <rFont val="Tahoma"/>
            <family val="2"/>
          </rPr>
          <t>pg 52</t>
        </r>
      </text>
    </comment>
    <comment ref="W138" authorId="0" shapeId="0" xr:uid="{DC84C293-0CEF-4288-9134-995573B9BE97}">
      <text>
        <r>
          <rPr>
            <b/>
            <sz val="9"/>
            <color indexed="81"/>
            <rFont val="Tahoma"/>
            <family val="2"/>
          </rPr>
          <t>EPA:</t>
        </r>
        <r>
          <rPr>
            <sz val="9"/>
            <color indexed="81"/>
            <rFont val="Tahoma"/>
            <family val="2"/>
          </rPr>
          <t xml:space="preserve">
pg 8
</t>
        </r>
      </text>
    </comment>
    <comment ref="Z138" authorId="0" shapeId="0" xr:uid="{D3DBB6E7-F091-4969-9630-D9A920F010C4}">
      <text>
        <r>
          <rPr>
            <b/>
            <sz val="9"/>
            <color indexed="81"/>
            <rFont val="Tahoma"/>
            <family val="2"/>
          </rPr>
          <t>EPA:</t>
        </r>
        <r>
          <rPr>
            <sz val="9"/>
            <color indexed="81"/>
            <rFont val="Tahoma"/>
            <family val="2"/>
          </rPr>
          <t xml:space="preserve">
For 2012, all values reported as Not Available</t>
        </r>
      </text>
    </comment>
    <comment ref="AE138" authorId="0" shapeId="0" xr:uid="{82EAFDFB-9CA4-475B-9654-C8FBD9A8C609}">
      <text>
        <r>
          <rPr>
            <b/>
            <sz val="9"/>
            <color indexed="81"/>
            <rFont val="Tahoma"/>
            <family val="2"/>
          </rPr>
          <t>EPA:</t>
        </r>
        <r>
          <rPr>
            <sz val="9"/>
            <color indexed="81"/>
            <rFont val="Tahoma"/>
            <family val="2"/>
          </rPr>
          <t xml:space="preserve">
Not included in 2012 estimates</t>
        </r>
      </text>
    </comment>
    <comment ref="AK138" authorId="0" shapeId="0" xr:uid="{77F29A3C-B414-4B91-B29D-3324B7C9E619}">
      <text>
        <r>
          <rPr>
            <b/>
            <sz val="9"/>
            <color indexed="81"/>
            <rFont val="Tahoma"/>
            <family val="2"/>
          </rPr>
          <t>ERG:</t>
        </r>
        <r>
          <rPr>
            <sz val="9"/>
            <color indexed="81"/>
            <rFont val="Tahoma"/>
            <family val="2"/>
          </rPr>
          <t xml:space="preserve">
2012 Hawaii production reported as not available</t>
        </r>
      </text>
    </comment>
    <comment ref="AP138" authorId="0" shapeId="0" xr:uid="{DD998C54-0F23-43AC-A42F-11DDAA789754}">
      <text>
        <r>
          <rPr>
            <b/>
            <sz val="9"/>
            <color indexed="81"/>
            <rFont val="Tahoma"/>
            <family val="2"/>
          </rPr>
          <t>EPA:</t>
        </r>
        <r>
          <rPr>
            <sz val="9"/>
            <color indexed="81"/>
            <rFont val="Tahoma"/>
            <family val="2"/>
          </rPr>
          <t xml:space="preserve">
Added in Boysenberries and Loganberries and Cultivated Blackberries, where available, for 2004 (2017 did not have these available)</t>
        </r>
      </text>
    </comment>
    <comment ref="AO152" authorId="0" shapeId="0" xr:uid="{693BBFED-4010-4B76-92B3-8A8C14496E18}">
      <text>
        <r>
          <rPr>
            <b/>
            <sz val="9"/>
            <color indexed="81"/>
            <rFont val="Tahoma"/>
            <family val="2"/>
          </rPr>
          <t xml:space="preserve">EPA: </t>
        </r>
        <r>
          <rPr>
            <sz val="9"/>
            <color indexed="81"/>
            <rFont val="Tahoma"/>
            <family val="2"/>
          </rPr>
          <t>2004 data combines Prunes and Plums</t>
        </r>
      </text>
    </comment>
    <comment ref="AO162" authorId="0" shapeId="0" xr:uid="{45504F52-A551-45D8-827F-2F9445BA545A}">
      <text>
        <r>
          <rPr>
            <b/>
            <sz val="9"/>
            <color indexed="81"/>
            <rFont val="Tahoma"/>
            <family val="2"/>
          </rPr>
          <t xml:space="preserve">ERG:
</t>
        </r>
        <r>
          <rPr>
            <sz val="9"/>
            <color indexed="81"/>
            <rFont val="Tahoma"/>
            <family val="2"/>
          </rPr>
          <t xml:space="preserve">2004 data combines Prunes and Plums
</t>
        </r>
      </text>
    </comment>
    <comment ref="AO177" authorId="0" shapeId="0" xr:uid="{CEB373C5-AEA0-4932-BE31-1875F485B9F7}">
      <text>
        <r>
          <rPr>
            <b/>
            <sz val="9"/>
            <color indexed="81"/>
            <rFont val="Tahoma"/>
            <family val="2"/>
          </rPr>
          <t>ERG:</t>
        </r>
        <r>
          <rPr>
            <sz val="9"/>
            <color indexed="81"/>
            <rFont val="Tahoma"/>
            <family val="2"/>
          </rPr>
          <t xml:space="preserve">
2004 data combines Prunes and Plums
</t>
        </r>
      </text>
    </comment>
    <comment ref="AO187" authorId="0" shapeId="0" xr:uid="{AE107F62-8987-4A8B-8FA8-B3FABC5E4166}">
      <text>
        <r>
          <rPr>
            <b/>
            <sz val="9"/>
            <color indexed="81"/>
            <rFont val="Tahoma"/>
            <family val="2"/>
          </rPr>
          <t>ERG:</t>
        </r>
        <r>
          <rPr>
            <sz val="9"/>
            <color indexed="81"/>
            <rFont val="Tahoma"/>
            <family val="2"/>
          </rPr>
          <t xml:space="preserve">
2004 data combines Prunes and Plums
</t>
        </r>
      </text>
    </comment>
    <comment ref="R197" authorId="0" shapeId="0" xr:uid="{F6EC7B15-CCF6-48C4-A1FC-D5F491F46D33}">
      <text>
        <r>
          <rPr>
            <b/>
            <sz val="9"/>
            <color indexed="81"/>
            <rFont val="Tahoma"/>
            <family val="2"/>
          </rPr>
          <t>EPA:</t>
        </r>
        <r>
          <rPr>
            <sz val="9"/>
            <color indexed="81"/>
            <rFont val="Tahoma"/>
            <family val="2"/>
          </rPr>
          <t xml:space="preserve">
"Other states" value reported as Not Available</t>
        </r>
      </text>
    </comment>
    <comment ref="E204" authorId="0" shapeId="0" xr:uid="{C3202A66-D60F-4139-B938-B166E995D8E1}">
      <text>
        <r>
          <rPr>
            <b/>
            <sz val="9"/>
            <color indexed="81"/>
            <rFont val="Tahoma"/>
            <family val="2"/>
          </rPr>
          <t>EPA:</t>
        </r>
        <r>
          <rPr>
            <sz val="9"/>
            <color indexed="81"/>
            <rFont val="Tahoma"/>
            <family val="2"/>
          </rPr>
          <t xml:space="preserve">
pg 35
</t>
        </r>
      </text>
    </comment>
    <comment ref="F204" authorId="0" shapeId="0" xr:uid="{5C752B22-C981-4C40-8E61-29F343086912}">
      <text>
        <r>
          <rPr>
            <b/>
            <sz val="9"/>
            <color indexed="81"/>
            <rFont val="Tahoma"/>
            <family val="2"/>
          </rPr>
          <t>EPA:</t>
        </r>
        <r>
          <rPr>
            <sz val="9"/>
            <color indexed="81"/>
            <rFont val="Tahoma"/>
            <family val="2"/>
          </rPr>
          <t xml:space="preserve">
pg 37</t>
        </r>
      </text>
    </comment>
    <comment ref="G204" authorId="0" shapeId="0" xr:uid="{16F72DEE-A4A5-4801-A6E8-E2A4C88072E5}">
      <text>
        <r>
          <rPr>
            <b/>
            <sz val="9"/>
            <color indexed="81"/>
            <rFont val="Tahoma"/>
            <family val="2"/>
          </rPr>
          <t>EPA:</t>
        </r>
        <r>
          <rPr>
            <sz val="9"/>
            <color indexed="81"/>
            <rFont val="Tahoma"/>
            <family val="2"/>
          </rPr>
          <t xml:space="preserve">
pg 68</t>
        </r>
      </text>
    </comment>
    <comment ref="H204" authorId="0" shapeId="0" xr:uid="{4F3236D2-1063-420E-84A0-085E5812BAD3}">
      <text>
        <r>
          <rPr>
            <b/>
            <sz val="9"/>
            <color indexed="81"/>
            <rFont val="Tahoma"/>
            <family val="2"/>
          </rPr>
          <t>EPA:</t>
        </r>
        <r>
          <rPr>
            <sz val="9"/>
            <color indexed="81"/>
            <rFont val="Tahoma"/>
            <family val="2"/>
          </rPr>
          <t xml:space="preserve">
pg 39</t>
        </r>
      </text>
    </comment>
    <comment ref="I204" authorId="0" shapeId="0" xr:uid="{E7C2C921-C9C7-4E4E-BD8C-B2B5E7555929}">
      <text>
        <r>
          <rPr>
            <b/>
            <sz val="9"/>
            <color indexed="81"/>
            <rFont val="Tahoma"/>
            <family val="2"/>
          </rPr>
          <t>EPA:</t>
        </r>
        <r>
          <rPr>
            <sz val="9"/>
            <color indexed="81"/>
            <rFont val="Tahoma"/>
            <family val="2"/>
          </rPr>
          <t xml:space="preserve">
pg 69</t>
        </r>
      </text>
    </comment>
    <comment ref="J204" authorId="0" shapeId="0" xr:uid="{F4239FED-7E27-4DB5-AEA1-2FA4D80C1ED7}">
      <text>
        <r>
          <rPr>
            <b/>
            <sz val="9"/>
            <color indexed="81"/>
            <rFont val="Tahoma"/>
            <family val="2"/>
          </rPr>
          <t>EPA:</t>
        </r>
        <r>
          <rPr>
            <sz val="9"/>
            <color indexed="81"/>
            <rFont val="Tahoma"/>
            <family val="2"/>
          </rPr>
          <t xml:space="preserve">
pg 70 - used values from quickstats that match NIR</t>
        </r>
      </text>
    </comment>
    <comment ref="K204" authorId="0" shapeId="0" xr:uid="{8B13F0A2-84F8-4996-9B98-6D5471AEA342}">
      <text>
        <r>
          <rPr>
            <b/>
            <sz val="9"/>
            <color indexed="81"/>
            <rFont val="Tahoma"/>
            <family val="2"/>
          </rPr>
          <t>EPA:</t>
        </r>
        <r>
          <rPr>
            <sz val="9"/>
            <color indexed="81"/>
            <rFont val="Tahoma"/>
            <family val="2"/>
          </rPr>
          <t xml:space="preserve">
pg 66</t>
        </r>
      </text>
    </comment>
    <comment ref="L204" authorId="0" shapeId="0" xr:uid="{8C5E5D2E-D8B6-40AC-819C-12B61A69D1A4}">
      <text>
        <r>
          <rPr>
            <b/>
            <sz val="9"/>
            <color indexed="81"/>
            <rFont val="Tahoma"/>
            <family val="2"/>
          </rPr>
          <t>EPA:</t>
        </r>
        <r>
          <rPr>
            <sz val="9"/>
            <color indexed="81"/>
            <rFont val="Tahoma"/>
            <family val="2"/>
          </rPr>
          <t xml:space="preserve">
pg 71 - used values from quickstats that match NIR</t>
        </r>
      </text>
    </comment>
    <comment ref="M204" authorId="0" shapeId="0" xr:uid="{063ABE9D-F656-4A17-9708-84B009A150BD}">
      <text>
        <r>
          <rPr>
            <b/>
            <sz val="9"/>
            <color indexed="81"/>
            <rFont val="Tahoma"/>
            <family val="2"/>
          </rPr>
          <t>EPA:</t>
        </r>
        <r>
          <rPr>
            <sz val="9"/>
            <color indexed="81"/>
            <rFont val="Tahoma"/>
            <family val="2"/>
          </rPr>
          <t xml:space="preserve">
pg 67</t>
        </r>
      </text>
    </comment>
    <comment ref="N204" authorId="0" shapeId="0" xr:uid="{C889AB78-3823-4677-8BA9-DBC5494034FF}">
      <text>
        <r>
          <rPr>
            <b/>
            <sz val="9"/>
            <color indexed="81"/>
            <rFont val="Tahoma"/>
            <family val="2"/>
          </rPr>
          <t>EPA:</t>
        </r>
        <r>
          <rPr>
            <sz val="9"/>
            <color indexed="81"/>
            <rFont val="Tahoma"/>
            <family val="2"/>
          </rPr>
          <t xml:space="preserve">
pg 72</t>
        </r>
      </text>
    </comment>
    <comment ref="O204" authorId="0" shapeId="0" xr:uid="{546A531B-F12A-4647-B33D-92C45ADD7B0F}">
      <text>
        <r>
          <rPr>
            <b/>
            <sz val="9"/>
            <color indexed="81"/>
            <rFont val="Tahoma"/>
            <family val="2"/>
          </rPr>
          <t>EPA:</t>
        </r>
        <r>
          <rPr>
            <sz val="9"/>
            <color indexed="81"/>
            <rFont val="Tahoma"/>
            <family val="2"/>
          </rPr>
          <t xml:space="preserve">
pg 73</t>
        </r>
      </text>
    </comment>
    <comment ref="S204" authorId="0" shapeId="0" xr:uid="{EAB2A8D0-BB24-4623-9AAC-D3E63EB3F141}">
      <text>
        <r>
          <rPr>
            <b/>
            <sz val="9"/>
            <color indexed="81"/>
            <rFont val="Tahoma"/>
            <family val="2"/>
          </rPr>
          <t>EPA:</t>
        </r>
        <r>
          <rPr>
            <sz val="9"/>
            <color indexed="81"/>
            <rFont val="Tahoma"/>
            <family val="2"/>
          </rPr>
          <t xml:space="preserve">
No individual state data are available for utilized processing production. Values here are Production, used as a proxy for the states with processing.
Pg 13, pg 24 for AK</t>
        </r>
      </text>
    </comment>
    <comment ref="V204" authorId="0" shapeId="0" xr:uid="{00D6E9AB-2546-44C8-B420-57511D53077C}">
      <text>
        <r>
          <rPr>
            <b/>
            <sz val="9"/>
            <color indexed="81"/>
            <rFont val="Tahoma"/>
            <family val="2"/>
          </rPr>
          <t>EPA:</t>
        </r>
        <r>
          <rPr>
            <sz val="9"/>
            <color indexed="81"/>
            <rFont val="Tahoma"/>
            <family val="2"/>
          </rPr>
          <t xml:space="preserve">
pg 15
processed, utilized production
States that compose "Other States" not disclosed</t>
        </r>
      </text>
    </comment>
    <comment ref="AB204" authorId="0" shapeId="0" xr:uid="{9EAE02AB-81FC-43FD-9DA7-0B30C978EFC0}">
      <text>
        <r>
          <rPr>
            <b/>
            <sz val="9"/>
            <color indexed="81"/>
            <rFont val="Tahoma"/>
            <family val="2"/>
          </rPr>
          <t>EPA:</t>
        </r>
        <r>
          <rPr>
            <sz val="9"/>
            <color indexed="81"/>
            <rFont val="Tahoma"/>
            <family val="2"/>
          </rPr>
          <t xml:space="preserve">
pg 46</t>
        </r>
      </text>
    </comment>
    <comment ref="AE204" authorId="0" shapeId="0" xr:uid="{022153DD-B31E-46D6-85F4-ABE7FAB7D6E2}">
      <text>
        <r>
          <rPr>
            <b/>
            <sz val="9"/>
            <color indexed="81"/>
            <rFont val="Tahoma"/>
            <family val="2"/>
          </rPr>
          <t>EPA:</t>
        </r>
        <r>
          <rPr>
            <sz val="9"/>
            <color indexed="81"/>
            <rFont val="Tahoma"/>
            <family val="2"/>
          </rPr>
          <t xml:space="preserve">
pg 5</t>
        </r>
      </text>
    </comment>
    <comment ref="AO204" authorId="0" shapeId="0" xr:uid="{D22917B2-10EF-4736-A9B5-3349178AA015}">
      <text>
        <r>
          <rPr>
            <b/>
            <sz val="9"/>
            <color indexed="81"/>
            <rFont val="Tahoma"/>
            <family val="2"/>
          </rPr>
          <t xml:space="preserve">EPA: </t>
        </r>
        <r>
          <rPr>
            <sz val="9"/>
            <color indexed="81"/>
            <rFont val="Tahoma"/>
            <family val="2"/>
          </rPr>
          <t>Not included in 2004 estimates</t>
        </r>
      </text>
    </comment>
    <comment ref="AU204" authorId="0" shapeId="0" xr:uid="{6FC4292C-CD21-4AC4-8EAB-CE845C3A48ED}">
      <text>
        <r>
          <rPr>
            <b/>
            <sz val="9"/>
            <color indexed="81"/>
            <rFont val="Tahoma"/>
            <family val="2"/>
          </rPr>
          <t>EPA:</t>
        </r>
        <r>
          <rPr>
            <sz val="9"/>
            <color indexed="81"/>
            <rFont val="Tahoma"/>
            <family val="2"/>
          </rPr>
          <t xml:space="preserve"> 
2004 values includes guavas and pineapples (Hawaii crops)</t>
        </r>
      </text>
    </comment>
    <comment ref="AZ204" authorId="0" shapeId="0" xr:uid="{F7D860C8-75EE-40D7-91B7-1C3D0ADFE510}">
      <text>
        <r>
          <rPr>
            <b/>
            <sz val="9"/>
            <color indexed="81"/>
            <rFont val="Tahoma"/>
            <family val="2"/>
          </rPr>
          <t>EPA:</t>
        </r>
        <r>
          <rPr>
            <sz val="9"/>
            <color indexed="81"/>
            <rFont val="Tahoma"/>
            <family val="2"/>
          </rPr>
          <t xml:space="preserve">
Added in Boysenberries and Loganberries and Cultivated Blackberries, where available, for 2004 (2017 did not have these available)</t>
        </r>
      </text>
    </comment>
    <comment ref="Q205" authorId="0" shapeId="0" xr:uid="{98D222DF-2236-49A7-BE1D-9AE648A2779A}">
      <text>
        <r>
          <rPr>
            <b/>
            <sz val="9"/>
            <color indexed="81"/>
            <rFont val="Tahoma"/>
            <family val="2"/>
          </rPr>
          <t>EPA:</t>
        </r>
        <r>
          <rPr>
            <sz val="9"/>
            <color indexed="81"/>
            <rFont val="Tahoma"/>
            <family val="2"/>
          </rPr>
          <t xml:space="preserve">
In the F_V_J calculations, we only use "other vegetables" so this is determining the proportion of the production processing per state based on the total "other vegetables"</t>
        </r>
      </text>
    </comment>
    <comment ref="W205" authorId="0" shapeId="0" xr:uid="{803216F0-FCD9-4660-89A1-4B01E122C8AA}">
      <text>
        <r>
          <rPr>
            <b/>
            <sz val="9"/>
            <color indexed="81"/>
            <rFont val="Tahoma"/>
            <family val="2"/>
          </rPr>
          <t>EPA:</t>
        </r>
        <r>
          <rPr>
            <sz val="9"/>
            <color indexed="81"/>
            <rFont val="Tahoma"/>
            <family val="2"/>
          </rPr>
          <t xml:space="preserve">
Normalized due to totals not matching without individual Other States reported</t>
        </r>
      </text>
    </comment>
    <comment ref="Y205" authorId="0" shapeId="0" xr:uid="{9F9C70AD-6291-498D-AE5F-C65619C41474}">
      <text>
        <r>
          <rPr>
            <b/>
            <sz val="9"/>
            <color indexed="81"/>
            <rFont val="Tahoma"/>
            <family val="2"/>
          </rPr>
          <t xml:space="preserve">EPA: </t>
        </r>
        <r>
          <rPr>
            <sz val="9"/>
            <color indexed="81"/>
            <rFont val="Tahoma"/>
            <family val="2"/>
          </rPr>
          <t>"Noncitrus fruit" as a classification is not broken down by state, rather individual noncitrus fruits (e.g., peach, cherries) are reported. 
apricot - pg 21; avocado pg 24; blueberries - pg 26 and wild blueberries - pg29 (reported as 1000 lbs); sweet cherries - pg 30; tart cherries - pg 33 (reported as million pounds); coffee - pg 36 (reported as 1000 pounds); cranberry - pg37 (reported as barrels, net lb per barrel = 100); dates - pg 40; kiwifruit - pg 49; nectarine - pg 50; olive - pg 52; papaya - pg 54(reported as 1000 lbs); peaches - pg 55; pears pg -61; plums - pg 65; prune - pg 66; raspberries - pg 68; strawberries - pg 71 (reported as 1000 cwt)</t>
        </r>
      </text>
    </comment>
    <comment ref="AC205" authorId="0" shapeId="0" xr:uid="{5D5151C5-4ADC-494A-BA0C-AB94FD695CA1}">
      <text>
        <r>
          <rPr>
            <b/>
            <sz val="9"/>
            <color indexed="81"/>
            <rFont val="Tahoma"/>
            <family val="2"/>
          </rPr>
          <t xml:space="preserve">EPA: </t>
        </r>
        <r>
          <rPr>
            <sz val="9"/>
            <color indexed="81"/>
            <rFont val="Tahoma"/>
            <family val="2"/>
          </rPr>
          <t>Normalized due to totals not matching without individual Other States reported</t>
        </r>
      </text>
    </comment>
    <comment ref="AK210" authorId="0" shapeId="0" xr:uid="{60FC77B7-F749-4EAD-BBC8-FB05F8D5B58E}">
      <text>
        <r>
          <rPr>
            <b/>
            <sz val="9"/>
            <color indexed="81"/>
            <rFont val="Tahoma"/>
            <family val="2"/>
          </rPr>
          <t>EPA:</t>
        </r>
        <r>
          <rPr>
            <sz val="9"/>
            <color indexed="81"/>
            <rFont val="Tahoma"/>
            <family val="2"/>
          </rPr>
          <t xml:space="preserve">
Estimates began in 2005</t>
        </r>
      </text>
    </comment>
    <comment ref="AY218" authorId="0" shapeId="0" xr:uid="{A8FF04D7-AE0E-40D8-8CE0-75BC47A4ED15}">
      <text>
        <r>
          <rPr>
            <b/>
            <sz val="9"/>
            <color indexed="81"/>
            <rFont val="Tahoma"/>
            <family val="2"/>
          </rPr>
          <t>EPA:</t>
        </r>
        <r>
          <rPr>
            <sz val="9"/>
            <color indexed="81"/>
            <rFont val="Tahoma"/>
            <family val="2"/>
          </rPr>
          <t xml:space="preserve">
2004 data combines Prunes and Plums</t>
        </r>
      </text>
    </comment>
    <comment ref="AY228" authorId="0" shapeId="0" xr:uid="{96F7EF0B-F011-47FF-BC66-1CA0ABF88792}">
      <text>
        <r>
          <rPr>
            <b/>
            <sz val="9"/>
            <color indexed="81"/>
            <rFont val="Tahoma"/>
            <family val="2"/>
          </rPr>
          <t xml:space="preserve">EPA: </t>
        </r>
        <r>
          <rPr>
            <sz val="9"/>
            <color indexed="81"/>
            <rFont val="Tahoma"/>
            <family val="2"/>
          </rPr>
          <t xml:space="preserve">2004 data combines Prunes and Plums
</t>
        </r>
      </text>
    </comment>
    <comment ref="AY243" authorId="0" shapeId="0" xr:uid="{7D6E45BC-35E1-4871-9B0F-0500481E053C}">
      <text>
        <r>
          <rPr>
            <b/>
            <sz val="9"/>
            <color indexed="81"/>
            <rFont val="Tahoma"/>
            <family val="2"/>
          </rPr>
          <t>EPA:</t>
        </r>
        <r>
          <rPr>
            <sz val="9"/>
            <color indexed="81"/>
            <rFont val="Tahoma"/>
            <family val="2"/>
          </rPr>
          <t xml:space="preserve">
2004 data combines Prunes and Plums
</t>
        </r>
      </text>
    </comment>
    <comment ref="AY253" authorId="0" shapeId="0" xr:uid="{FE2BFDBA-74B9-4728-88EF-A3945C02952F}">
      <text>
        <r>
          <rPr>
            <b/>
            <sz val="9"/>
            <color indexed="81"/>
            <rFont val="Tahoma"/>
            <family val="2"/>
          </rPr>
          <t>EPA:</t>
        </r>
        <r>
          <rPr>
            <sz val="9"/>
            <color indexed="81"/>
            <rFont val="Tahoma"/>
            <family val="2"/>
          </rPr>
          <t xml:space="preserve">
2004 data combines Prunes and Plums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H5" authorId="0" shapeId="0" xr:uid="{C4B2C667-B2CA-4379-8142-691604B2243B}">
      <text>
        <r>
          <rPr>
            <b/>
            <sz val="9"/>
            <color indexed="81"/>
            <rFont val="Tahoma"/>
            <family val="2"/>
          </rPr>
          <t>ERG:</t>
        </r>
        <r>
          <rPr>
            <sz val="9"/>
            <color indexed="81"/>
            <rFont val="Tahoma"/>
            <family val="2"/>
          </rPr>
          <t xml:space="preserve">
No data available, assumed same as 2021.</t>
        </r>
      </text>
    </comment>
    <comment ref="BQ5" authorId="0" shapeId="0" xr:uid="{4DD8B7CE-26B2-40FE-8816-73DAC59D1095}">
      <text>
        <r>
          <rPr>
            <b/>
            <sz val="9"/>
            <color indexed="81"/>
            <rFont val="Tahoma"/>
            <family val="2"/>
          </rPr>
          <t>ERG:</t>
        </r>
        <r>
          <rPr>
            <sz val="9"/>
            <color indexed="81"/>
            <rFont val="Tahoma"/>
            <family val="2"/>
          </rPr>
          <t xml:space="preserve">
No data available, assumed same as 2021.</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O9" authorId="0" shapeId="0" xr:uid="{B8F6F174-078F-4561-A524-A915320D73E3}">
      <text>
        <r>
          <rPr>
            <b/>
            <sz val="9"/>
            <color indexed="81"/>
            <rFont val="Tahoma"/>
            <family val="2"/>
          </rPr>
          <t>ERG:</t>
        </r>
        <r>
          <rPr>
            <sz val="9"/>
            <color indexed="81"/>
            <rFont val="Tahoma"/>
            <family val="2"/>
          </rPr>
          <t xml:space="preserve">
In 2023 (affecting 2021 values), TTB began reporting quarterly values. This caused more cases where state-level values could not be reported due to confidentiality issues. </t>
        </r>
      </text>
    </comment>
  </commentList>
</comments>
</file>

<file path=xl/sharedStrings.xml><?xml version="1.0" encoding="utf-8"?>
<sst xmlns="http://schemas.openxmlformats.org/spreadsheetml/2006/main" count="9588" uniqueCount="486">
  <si>
    <t>Table F-1.  Count of Mills by State</t>
  </si>
  <si>
    <t>Table F-2.  Food and Beverage Manufacturing NAICS Codes Assumed to Generate Waste that May Be Disposed in an Industrial Waste Landfill</t>
  </si>
  <si>
    <t xml:space="preserve">Table F-3.  Percentage of Waste Disposed of by State for the Selected NAICS Codes   </t>
  </si>
  <si>
    <t>State</t>
  </si>
  <si>
    <t>DataBasin Count by State (2008)</t>
  </si>
  <si>
    <t>Percent of Total</t>
  </si>
  <si>
    <t>MillsOnline Count by State (2015–2016)</t>
  </si>
  <si>
    <t>NAICS Code Description</t>
  </si>
  <si>
    <t>NAICS Code</t>
  </si>
  <si>
    <t>Percentage of Excess Food Generated by State</t>
  </si>
  <si>
    <t>AK</t>
  </si>
  <si>
    <t xml:space="preserve">Meat Processed from Carcasses </t>
  </si>
  <si>
    <t>Lowest (tons/year)</t>
  </si>
  <si>
    <t>Highest (tons/year)</t>
  </si>
  <si>
    <t>% Lowest</t>
  </si>
  <si>
    <t>% Highest</t>
  </si>
  <si>
    <t>Avg % USING</t>
  </si>
  <si>
    <t>Avg % Not Using</t>
  </si>
  <si>
    <t>AL</t>
  </si>
  <si>
    <t xml:space="preserve">Fruit and Vegetable Canning </t>
  </si>
  <si>
    <t>AR</t>
  </si>
  <si>
    <t xml:space="preserve">Cheese Manufacturing </t>
  </si>
  <si>
    <t>AS</t>
  </si>
  <si>
    <t xml:space="preserve">Distilleries </t>
  </si>
  <si>
    <t>AZ</t>
  </si>
  <si>
    <t xml:space="preserve">Animal (except Poultry) Slaughtering </t>
  </si>
  <si>
    <t>CA</t>
  </si>
  <si>
    <t xml:space="preserve">Poultry Processing </t>
  </si>
  <si>
    <t>CO</t>
  </si>
  <si>
    <t xml:space="preserve">Fats and Oils Refining and Blending </t>
  </si>
  <si>
    <t>CT</t>
  </si>
  <si>
    <t xml:space="preserve">Rendering and Meat Byproduct Processing </t>
  </si>
  <si>
    <t>DC</t>
  </si>
  <si>
    <t>Seafood Product Preparation and Packaging</t>
  </si>
  <si>
    <t>DE</t>
  </si>
  <si>
    <t>FL</t>
  </si>
  <si>
    <t xml:space="preserve">Wet Corn Milling </t>
  </si>
  <si>
    <t>GA</t>
  </si>
  <si>
    <t xml:space="preserve">Soybean and Other Oilseed Processing </t>
  </si>
  <si>
    <t>GU</t>
  </si>
  <si>
    <t xml:space="preserve">Cane Sugar Manufacturing </t>
  </si>
  <si>
    <t>HI</t>
  </si>
  <si>
    <t xml:space="preserve">Beet Sugar Manufacturing </t>
  </si>
  <si>
    <t>IA</t>
  </si>
  <si>
    <t>ID</t>
  </si>
  <si>
    <t>IL</t>
  </si>
  <si>
    <t>IN</t>
  </si>
  <si>
    <t>KS</t>
  </si>
  <si>
    <t>KY</t>
  </si>
  <si>
    <t>LA</t>
  </si>
  <si>
    <t>MA</t>
  </si>
  <si>
    <t>MD</t>
  </si>
  <si>
    <t>ME</t>
  </si>
  <si>
    <t>MI</t>
  </si>
  <si>
    <t>MN</t>
  </si>
  <si>
    <t>MO</t>
  </si>
  <si>
    <t>MS</t>
  </si>
  <si>
    <t>MP</t>
  </si>
  <si>
    <t>MT</t>
  </si>
  <si>
    <t>NC</t>
  </si>
  <si>
    <t>ND</t>
  </si>
  <si>
    <t>NE</t>
  </si>
  <si>
    <t>NH</t>
  </si>
  <si>
    <t>NJ</t>
  </si>
  <si>
    <t>NM</t>
  </si>
  <si>
    <t>NV</t>
  </si>
  <si>
    <t>NY</t>
  </si>
  <si>
    <t>OH</t>
  </si>
  <si>
    <t>OK</t>
  </si>
  <si>
    <t>OR</t>
  </si>
  <si>
    <t>PA</t>
  </si>
  <si>
    <t>RI</t>
  </si>
  <si>
    <t>SC</t>
  </si>
  <si>
    <t>PR</t>
  </si>
  <si>
    <t>SD</t>
  </si>
  <si>
    <t>TN</t>
  </si>
  <si>
    <t>TX</t>
  </si>
  <si>
    <t>UT</t>
  </si>
  <si>
    <t>VA</t>
  </si>
  <si>
    <t>VT</t>
  </si>
  <si>
    <t>UM</t>
  </si>
  <si>
    <t>WA</t>
  </si>
  <si>
    <t>WI</t>
  </si>
  <si>
    <t>WV</t>
  </si>
  <si>
    <t>VI</t>
  </si>
  <si>
    <t>WY</t>
  </si>
  <si>
    <t>Total</t>
  </si>
  <si>
    <t>Note: The green rows for Puerto Rico and the Virgin Islands were zeroed out because we do not believe these territories have dedicated industrial waste landfills. The amount for the District of Columbia (highlighted in orange) was split 50% to Maryland and 50% to Virginia because the District of Columbia does not have an industrial waste landfill.</t>
  </si>
  <si>
    <t>Table F-4 State Percentage of Material Composted, Calculated Using Available State Data (%)</t>
  </si>
  <si>
    <t>Source or Method</t>
  </si>
  <si>
    <t>Extrapolated, same as 2000</t>
  </si>
  <si>
    <t>BioCycle 2001</t>
  </si>
  <si>
    <t>Interpolated</t>
  </si>
  <si>
    <t>BioCycle 2004</t>
  </si>
  <si>
    <t>BioCycle 2006</t>
  </si>
  <si>
    <t>BioCycle 2008</t>
  </si>
  <si>
    <t>BioCycle 2010</t>
  </si>
  <si>
    <t>EREF 2016</t>
  </si>
  <si>
    <t>Shine 2014</t>
  </si>
  <si>
    <t>Interpolated, same as 2015</t>
  </si>
  <si>
    <t>Interpolated, same as 2014</t>
  </si>
  <si>
    <t>WBJ 2016</t>
  </si>
  <si>
    <t>WBJ 2020</t>
  </si>
  <si>
    <t>Extrapolated</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</si>
  <si>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</si>
  <si>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</si>
  <si>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</si>
  <si>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</si>
  <si>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</si>
  <si>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</si>
  <si>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</si>
  <si>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</si>
  <si>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</si>
  <si>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</si>
  <si>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</si>
  <si>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</si>
  <si>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</si>
  <si>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</si>
  <si>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</si>
  <si>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</si>
  <si>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</si>
  <si>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</si>
  <si>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</si>
  <si>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</si>
  <si>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</si>
  <si>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</si>
  <si>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</si>
  <si>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</si>
  <si>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</si>
  <si>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</si>
  <si>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</si>
  <si>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</si>
  <si>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</si>
  <si>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</si>
  <si>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</si>
  <si>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</si>
  <si>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</si>
  <si>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</si>
  <si>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</si>
  <si>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</si>
  <si>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</si>
  <si>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</si>
  <si>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</si>
  <si>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</si>
  <si>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</si>
  <si>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</si>
  <si>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</si>
  <si>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</si>
  <si>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</si>
  <si>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</si>
  <si>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</si>
  <si>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</si>
  <si>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</si>
  <si>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</si>
  <si>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 xml:space="preserve">Wyoming </t>
  </si>
  <si>
    <t>American Samoa</t>
  </si>
  <si>
    <t>Guam</t>
  </si>
  <si>
    <t>Northern Mariana Islands</t>
  </si>
  <si>
    <t>Puerto Rico</t>
  </si>
  <si>
    <t>U.S. Virgin Islands</t>
  </si>
  <si>
    <t>Outlying minor islands</t>
  </si>
  <si>
    <t>Table F-5.   Count of Operational and Shutdown Facilities by State</t>
  </si>
  <si>
    <t>No. Operational</t>
  </si>
  <si>
    <t>No. Shutdown</t>
  </si>
  <si>
    <t>Percent Operational</t>
  </si>
  <si>
    <t>Number unknown</t>
  </si>
  <si>
    <t xml:space="preserve">Data sources: </t>
  </si>
  <si>
    <t>EPA (2018). Anaerobic Digestion Facilities Processing Food Waste in the United States in 2015: Survey Results. May 2018 EPA/903/S-18/001. Available online at &lt;https://www.epa.gov/sites/production/files/2019-09/documents/ad_data_report_v10_-_508_comp_v1.pdf&gt;.</t>
  </si>
  <si>
    <t xml:space="preserve">EPA (2019). Anaerobic Digestion Facilities Processing Food Waste in the United States in 2016: Survey Results. September 2019 EPA/903/S-19/001. Available online at &lt;https://www.epa.gov/sites/production/files/2018-08/documents/ad_data_report_final_508_compliant_no_password.pdf&gt;. </t>
  </si>
  <si>
    <t>Table F-6. State-level septic</t>
  </si>
  <si>
    <t>Source: U.S. Census 1990 and NEBRA 2022</t>
  </si>
  <si>
    <t xml:space="preserve">-- Calculated 2018 percentages were used for 2019-2022. </t>
  </si>
  <si>
    <t>2018 %Septic by state from NEBRA (2022)</t>
  </si>
  <si>
    <t>Estimated 2018 population on septic, by state</t>
  </si>
  <si>
    <t>Percent 2018 Population on Septic (based on NEBRA data)</t>
  </si>
  <si>
    <t>1990 %Septic by State from U.S. Census (1990)</t>
  </si>
  <si>
    <t>Estimated 1990 population on septic by state</t>
  </si>
  <si>
    <t>Percent 1990 Population on Septic (based on U.S. Census data)</t>
  </si>
  <si>
    <t xml:space="preserve">Table F-7. Percentages based on total wastewater flow. </t>
  </si>
  <si>
    <t>Source: ECHO 2024</t>
  </si>
  <si>
    <t xml:space="preserve">-- Calculated 2019 percentages were used for 1990-2018. </t>
  </si>
  <si>
    <t>-- Excludes those states with no listed ECHO pulp and paper permits.</t>
  </si>
  <si>
    <t>TOTAL</t>
  </si>
  <si>
    <t>Table F-8: State production data for red meat processing and Poultry processing data</t>
  </si>
  <si>
    <t>Color Key:</t>
  </si>
  <si>
    <t>Source: USDA 2023a and b; USDA 1991a and b</t>
  </si>
  <si>
    <t>other</t>
  </si>
  <si>
    <t>= Reported by USDA as "Other State"</t>
  </si>
  <si>
    <t>Methodology: 1990 percentages used for 1990.
--1991 through 2004 were linearly interpolated between 1990 and 2004.
-- 2005 through 2011 were linearly interpolated between 2004 and 2011.
-- 2012 percentages were used for 2012.
-- 2013 through 2018 were linearly interpolated between 2012 and 2019.
-- 2019 percentages were used for 2019.
-- 2020 percentages were used for 2020
-- 2021 percentages were used for 2021
-- 2022 percentages were used for 2022</t>
  </si>
  <si>
    <t>= Calculated "Other State" total available to distribute to individual other states</t>
  </si>
  <si>
    <t>= Reported by USDA as "New England" state</t>
  </si>
  <si>
    <t>= Calculated "New England" total available to distribute to individual New England states</t>
  </si>
  <si>
    <t>= Reported by USDA as "Delaware-Maryland"</t>
  </si>
  <si>
    <t>x</t>
  </si>
  <si>
    <t>= Used for Maryland to show that the total is included elsewhere (i.e., Delaware-Maryland value)</t>
  </si>
  <si>
    <t>= Reported by USDA as "Less than the level of precision shown" not an "Other State"; however there is no way to distinguish between these states so treated as an Other State</t>
  </si>
  <si>
    <t>= Calculated Live Weight Production</t>
  </si>
  <si>
    <t>-- State level time series provided in row 17-75; raw data provided below that</t>
  </si>
  <si>
    <t>= Represents 11 months, used as proxy for annual value</t>
  </si>
  <si>
    <t xml:space="preserve">= For 2004 poultry, proxied 2020 "other states" and states with data for 2004 "other states". For 2012 poultry, proxied </t>
  </si>
  <si>
    <t xml:space="preserve">For each, "other", "NE" and "Delaware-Maryland" the total reported value was equally distributed to each identified states. </t>
  </si>
  <si>
    <t>Poultry, state-level time series</t>
  </si>
  <si>
    <t>Red Meat State-level distribution</t>
  </si>
  <si>
    <t>2022 RAW DATA (1990-2022 Inventory by State)</t>
  </si>
  <si>
    <t>2022 Poultry</t>
  </si>
  <si>
    <t>2022 Beef Raw Data</t>
  </si>
  <si>
    <t>Beef Estimated Data</t>
  </si>
  <si>
    <t>2022 Calf Raw Data</t>
  </si>
  <si>
    <t>Calf Estimated Data</t>
  </si>
  <si>
    <t>2022 Hog Raw Data</t>
  </si>
  <si>
    <t>Hog Estimated Data</t>
  </si>
  <si>
    <t>2022 L/M Raw Data</t>
  </si>
  <si>
    <t>L/M Estimated Data</t>
  </si>
  <si>
    <t>Broilers raw data (LWK - pounds)</t>
  </si>
  <si>
    <t>Broilers estimated (LWK - pounds)</t>
  </si>
  <si>
    <t>Young turkeys raw (pounds)</t>
  </si>
  <si>
    <t>Young turkeys, estimated percent (%)</t>
  </si>
  <si>
    <t>Turkeys estimated (LWK - pounds)</t>
  </si>
  <si>
    <t>Broiler percent used as mature chicken proxy</t>
  </si>
  <si>
    <t>Mature chickens estimated (LWK - pounds)</t>
  </si>
  <si>
    <t>Poultry Production Live Weight (metric tons x 1000)</t>
  </si>
  <si>
    <t>2022 Percent Poultry LWK per State (%)</t>
  </si>
  <si>
    <t>Red meat raw carcass data (million pounds)</t>
  </si>
  <si>
    <t>Red meat carcass estimated data populations</t>
  </si>
  <si>
    <t>Number Head Slaughtered (1000 head)</t>
  </si>
  <si>
    <t>Average Live Weight (lbs)</t>
  </si>
  <si>
    <t>Beef LWK (million lbs)</t>
  </si>
  <si>
    <t>Live Weight (lbs)</t>
  </si>
  <si>
    <t>Calf LWK (million lbs)</t>
  </si>
  <si>
    <t>Hog LWK (million lbs)</t>
  </si>
  <si>
    <t>L/M LWK (million lbs)</t>
  </si>
  <si>
    <t>Red Meat Production Live Weight (metric tons x 1000)</t>
  </si>
  <si>
    <t>Percent Red Meat LWK</t>
  </si>
  <si>
    <t>2022 Normalized Percent Red Meat LWK</t>
  </si>
  <si>
    <t>ERG Notes:</t>
  </si>
  <si>
    <t>Turkeys only available at national level. Used "young turkey" data to determine which states might be 0.</t>
  </si>
  <si>
    <t>Broiler proxy % * national total</t>
  </si>
  <si>
    <t>pg 11</t>
  </si>
  <si>
    <t>pg 33</t>
  </si>
  <si>
    <t>pg 37</t>
  </si>
  <si>
    <t>pg 39</t>
  </si>
  <si>
    <t>pg 43</t>
  </si>
  <si>
    <t>pg 45</t>
  </si>
  <si>
    <t>pg 49</t>
  </si>
  <si>
    <t>pg 51</t>
  </si>
  <si>
    <t>pg 55</t>
  </si>
  <si>
    <t>Source:</t>
  </si>
  <si>
    <t>1 - Determine Other vs 0 via report</t>
  </si>
  <si>
    <t>Calculated</t>
  </si>
  <si>
    <t>Calculated - update to reference the correct year of the inventory</t>
  </si>
  <si>
    <r>
      <rPr>
        <b/>
        <sz val="10"/>
        <rFont val="Arial"/>
        <family val="2"/>
      </rPr>
      <t>Livestock Slaughter 2022 Summary:</t>
    </r>
    <r>
      <rPr>
        <sz val="11"/>
        <color theme="1"/>
        <rFont val="Calibri"/>
        <family val="2"/>
        <scheme val="minor"/>
      </rPr>
      <t xml:space="preserve"> https://downloads.usda.library.cornell.edu/usda-esmis/files/r207tp32d/8p58qs65g/g445dv089/lsan0423.pdf</t>
    </r>
  </si>
  <si>
    <t>US total</t>
  </si>
  <si>
    <t>"Other"</t>
  </si>
  <si>
    <t>"New England"</t>
  </si>
  <si>
    <t>Count 0</t>
  </si>
  <si>
    <t>Count "Other"</t>
  </si>
  <si>
    <t>Count "New England"</t>
  </si>
  <si>
    <t>2021 RAW DATA (1990-2021 Inventory by State)</t>
  </si>
  <si>
    <t>2021 Poultry</t>
  </si>
  <si>
    <t>2021 Beef Raw Data</t>
  </si>
  <si>
    <t>2021 Calf Raw Data</t>
  </si>
  <si>
    <t>2021 Hog Raw Data</t>
  </si>
  <si>
    <t>2021 L/M Raw Data</t>
  </si>
  <si>
    <t>2021 Percent Poultry LWK per State (%)</t>
  </si>
  <si>
    <t>2021 Normalized Percent Red Meat LWK</t>
  </si>
  <si>
    <t>Livestock Slaughter 2021 Summary: https://downloads.usda.library.cornell.edu/usda-esmis/files/r207tp32d/sj139x554/7w62g4561/lsan0421.pdf</t>
  </si>
  <si>
    <t>2020 RAW DATA (1990-2020 Inventory by State)</t>
  </si>
  <si>
    <t>2020 Poultry</t>
  </si>
  <si>
    <t>2020 Beef Raw Data</t>
  </si>
  <si>
    <t>2020 Calf Raw Data</t>
  </si>
  <si>
    <t>2020 Hog Raw Data</t>
  </si>
  <si>
    <t>2020 L/M Raw Data</t>
  </si>
  <si>
    <t>2020 Percent Poultry LWK per State (%)</t>
  </si>
  <si>
    <t>2020 Normalized Percent Red Meat LWK</t>
  </si>
  <si>
    <r>
      <rPr>
        <b/>
        <sz val="9"/>
        <rFont val="Arial"/>
        <family val="2"/>
      </rPr>
      <t xml:space="preserve">USDA QuickStats, downloaded 2/12/2022: </t>
    </r>
    <r>
      <rPr>
        <sz val="9"/>
        <rFont val="Arial"/>
        <family val="2"/>
      </rPr>
      <t>https://quickstats.nass.usda.gov/</t>
    </r>
  </si>
  <si>
    <t>USDA QuickStats, downloaded 2/12/2022: https://quickstats.nass.usda.gov/</t>
  </si>
  <si>
    <r>
      <rPr>
        <b/>
        <sz val="10"/>
        <rFont val="Arial"/>
        <family val="2"/>
      </rPr>
      <t>Livestock Slaughter 2020 Summary:</t>
    </r>
    <r>
      <rPr>
        <sz val="11"/>
        <color theme="1"/>
        <rFont val="Calibri"/>
        <family val="2"/>
        <scheme val="minor"/>
      </rPr>
      <t xml:space="preserve"> https://downloads.usda.library.cornell.edu/usda-esmis/files/r207tp32d/sj139x554/7w62g4561/lsan0421.pdf</t>
    </r>
  </si>
  <si>
    <t>2019 RAW DATA (1990-2019 Inventory by State)</t>
  </si>
  <si>
    <t> </t>
  </si>
  <si>
    <t>2019 Poultry</t>
  </si>
  <si>
    <t>2019 Beef Raw Data</t>
  </si>
  <si>
    <t>2019 Calf Raw Data</t>
  </si>
  <si>
    <t>2019 Hog Raw Data</t>
  </si>
  <si>
    <t>2019 L/M Raw Data</t>
  </si>
  <si>
    <t>2019 Percent Poultry LWK per State (%)</t>
  </si>
  <si>
    <t>Red meat raw carcass data</t>
  </si>
  <si>
    <t>2019 Normalized Percent Red Meat LWK</t>
  </si>
  <si>
    <r>
      <t xml:space="preserve">USDA QuickStats, downloaded 1/25/2021: </t>
    </r>
    <r>
      <rPr>
        <sz val="9"/>
        <rFont val="Arial"/>
        <family val="2"/>
      </rPr>
      <t>https://quickstats.nass.usda.gov/</t>
    </r>
  </si>
  <si>
    <t>USDA QuickStats, downloaded 1/26/2021: https://quickstats.nass.usda.gov/</t>
  </si>
  <si>
    <r>
      <t>Livestock Slaughter 2019 Summary:</t>
    </r>
    <r>
      <rPr>
        <sz val="10"/>
        <rFont val="Arial"/>
        <family val="2"/>
      </rPr>
      <t xml:space="preserve"> https://downloads.usda.library.cornell.edu/usda-esmis/files/r207tp32d/34850245n/5712mr72x/lsan0420.pdf</t>
    </r>
  </si>
  <si>
    <t xml:space="preserve">                        -  </t>
  </si>
  <si>
    <t xml:space="preserve">                    -  </t>
  </si>
  <si>
    <t xml:space="preserve">                -  </t>
  </si>
  <si>
    <t xml:space="preserve">            -  </t>
  </si>
  <si>
    <t xml:space="preserve">              -  </t>
  </si>
  <si>
    <t>2012 RAW DATA (1990-2021 Inventory by State)</t>
  </si>
  <si>
    <t>2012 Beef Raw Data</t>
  </si>
  <si>
    <t>2012 Calf Raw Data</t>
  </si>
  <si>
    <t>2012 Hog Raw Data</t>
  </si>
  <si>
    <t>2012 L/M Raw Data</t>
  </si>
  <si>
    <t>2012 Broilers raw data (LWK - pounds)</t>
  </si>
  <si>
    <t>2012 Broilers estimated (LWK - pounds)</t>
  </si>
  <si>
    <t>2012 Young turkeys raw (pounds)</t>
  </si>
  <si>
    <t>2012 Young turkeys, estimated percent (%)</t>
  </si>
  <si>
    <t>2012 Turkeys estimated (LWK - pounds)</t>
  </si>
  <si>
    <t>2012 Broiler percent used as mature chicken proxy</t>
  </si>
  <si>
    <t>2012 Mature chickens estimated (LWK - pounds)</t>
  </si>
  <si>
    <t>2012 Percent Poultry LWK per State (%)</t>
  </si>
  <si>
    <t>2012 Normalized Percent Red Meat LWK</t>
  </si>
  <si>
    <t>USDA QuickStats, downloaded 5/1/2023: https://quickstats.nass.usda.gov/</t>
  </si>
  <si>
    <t>Livestock Slaughter 2013 Summary:  https://downloads.usda.library.cornell.edu/usda-esmis/files/r207tp32d/r207tr821/mg74qq03n/LiveSlauSu-03-04-2005.pdf</t>
  </si>
  <si>
    <t>2004 RAW DATA (1990-2020 Inventory by State)</t>
  </si>
  <si>
    <t>2004 Beef Raw Data</t>
  </si>
  <si>
    <t>2004 Calf Raw Data</t>
  </si>
  <si>
    <t>2004 Hog Raw Data</t>
  </si>
  <si>
    <t>2004 L/M Raw Data</t>
  </si>
  <si>
    <t>2004 Broilers raw data (LWK - pounds)</t>
  </si>
  <si>
    <t>2004 Broilers estimated (LWK - pounds)</t>
  </si>
  <si>
    <t>2004 Young turkeys raw (pounds)</t>
  </si>
  <si>
    <t>2004 Young turkeys, estimated percent (%)</t>
  </si>
  <si>
    <t>2004 Turkeys estimated (LWK - pounds)</t>
  </si>
  <si>
    <t>2004 Broiler percent used as mature chicken proxy</t>
  </si>
  <si>
    <t>2004 Mature chickens estimated (LWK - pounds)</t>
  </si>
  <si>
    <t>2004 Percent Poultry LWK per State (%)</t>
  </si>
  <si>
    <t>2004 Normalized Percent Red Meat LWK</t>
  </si>
  <si>
    <t>USDA QuickStats, downloaded 2/23/2022: https://quickstats.nass.usda.gov/</t>
  </si>
  <si>
    <r>
      <t xml:space="preserve">Livestock Slaughter 2020 Summary:  </t>
    </r>
    <r>
      <rPr>
        <sz val="9"/>
        <rFont val="Arial"/>
        <family val="2"/>
      </rPr>
      <t>https://downloads.usda.library.cornell.edu/usda-esmis/files/r207tp32d/r207tr821/mg74qq03n/LiveSlauSu-03-04-2005.pdf</t>
    </r>
  </si>
  <si>
    <t>Count &lt;&gt;0</t>
  </si>
  <si>
    <t>1990 RAW DATA (1990-2022 Inventory by State)</t>
  </si>
  <si>
    <t>1990 Beef Raw Data</t>
  </si>
  <si>
    <t>1990 Calf Raw Data</t>
  </si>
  <si>
    <t>1990 Hog Raw Data</t>
  </si>
  <si>
    <t>1990 L/M Raw Data</t>
  </si>
  <si>
    <t>1990 Broilers raw data (LWK - pounds)</t>
  </si>
  <si>
    <t>1990 Broilers estimated (LWK - pounds)</t>
  </si>
  <si>
    <t>1990 Young turkeys raw (pounds)</t>
  </si>
  <si>
    <t>1990 Young turkeys, estimated percent (%)</t>
  </si>
  <si>
    <t>1990 Turkeys estimated (LWK - pounds)</t>
  </si>
  <si>
    <t>1990 Broiler percent used as mature chicken proxy</t>
  </si>
  <si>
    <t>1990 Mature chickens estimated (LWK - pounds)</t>
  </si>
  <si>
    <t>1990 Percent Poultry LWK per State (%)</t>
  </si>
  <si>
    <t>1990 Normalized Percent Red Meat LWK</t>
  </si>
  <si>
    <t>USDA QuickStats, downloaded 4/22/2024: https://quickstats.nass.usda.gov/</t>
  </si>
  <si>
    <r>
      <t xml:space="preserve">Livestock Slaughter 1991 Summary:  </t>
    </r>
    <r>
      <rPr>
        <sz val="9"/>
        <rFont val="Arial"/>
        <family val="2"/>
      </rPr>
      <t>https://downloads.usda.library.cornell.edu/usda-esmis/files/r207tp32d/00000397q/bn999b62f/LiveSlauSu-03-00-1991.pdf</t>
    </r>
  </si>
  <si>
    <t xml:space="preserve">Table F-9: State level Fruits and Vegetables Production Data </t>
  </si>
  <si>
    <t>Source: USDA 2024a and USDA 2024b</t>
  </si>
  <si>
    <t>-- Calculated 2004 percentages were used for 1990-2004.</t>
  </si>
  <si>
    <t>-- 2005 through 2011 were linearly interpolated between 2004 and 2012.</t>
  </si>
  <si>
    <t>= Principal Crops</t>
  </si>
  <si>
    <t>-- Calculated 2012 percentages were used for 2012.</t>
  </si>
  <si>
    <t>= NonCitrus Fruits</t>
  </si>
  <si>
    <t>-- 2013 through 2016 were linearly interpolated between 2012 and 2017.</t>
  </si>
  <si>
    <t>-- Calculated 2017 percentages were used for 2017-2022.</t>
  </si>
  <si>
    <t>Other Vegetables, state-level time series</t>
  </si>
  <si>
    <t>Potato, state-level time series</t>
  </si>
  <si>
    <t>Apples, state-level time series</t>
  </si>
  <si>
    <t>NonCitrus, state-level time series</t>
  </si>
  <si>
    <t>Grapes for wine, state-level time series</t>
  </si>
  <si>
    <t>Citrus, state-level time series</t>
  </si>
  <si>
    <t>1990-2004</t>
  </si>
  <si>
    <t>2017-2022</t>
  </si>
  <si>
    <t>2017 Raw Data (1990-2019 Inventory by State)</t>
  </si>
  <si>
    <t>2017 Raw Data Other Vegetable Production Data by Type (Canned and Frozen Processed Vegetables) (tons)</t>
  </si>
  <si>
    <t>2017 Raw Data Fruits</t>
  </si>
  <si>
    <t>page number in the NonCitrus Fruit Summary</t>
  </si>
  <si>
    <t>Asparagus</t>
  </si>
  <si>
    <t>Broccoli</t>
  </si>
  <si>
    <t>Carrots</t>
  </si>
  <si>
    <t>Cauliflower</t>
  </si>
  <si>
    <t>Corn, sweet</t>
  </si>
  <si>
    <t>Cucumber (for pickles)</t>
  </si>
  <si>
    <t>Lima Beans</t>
  </si>
  <si>
    <t>Peas, green</t>
  </si>
  <si>
    <t>Snap Beans</t>
  </si>
  <si>
    <t>Spinach</t>
  </si>
  <si>
    <t>Tomatoes</t>
  </si>
  <si>
    <t>Principal Crops</t>
  </si>
  <si>
    <t>Other Vegetables Estimated % of US total</t>
  </si>
  <si>
    <t>Potato Production (1,000 cwt) used as proxy for utilized productoin</t>
  </si>
  <si>
    <t>Estimated Potato Production (% of US total)</t>
  </si>
  <si>
    <t>Apples Processed (million lbs)</t>
  </si>
  <si>
    <t>2017 Estimated Data: Apples (% of US total)</t>
  </si>
  <si>
    <t xml:space="preserve">NonCitrus Fruit utilized production, used as proxy for processed (tons). See Column AH for individual commodities </t>
  </si>
  <si>
    <t>2017 Estimated Data: Nonctirus Fruits (% of US total)</t>
  </si>
  <si>
    <t>Grapes for Wine: Grapes Utilization (tons)</t>
  </si>
  <si>
    <t>2017 Estimated Data: Grapes for wine (% of US total)</t>
  </si>
  <si>
    <t>Citrus Fruit: Production Total (1,000 tons)</t>
  </si>
  <si>
    <t>2017 Estimated Data: Citrus Fruits (% of US Total)</t>
  </si>
  <si>
    <t>Individual NonCitrus Fruit</t>
  </si>
  <si>
    <t>Apricot</t>
  </si>
  <si>
    <t>Avacado</t>
  </si>
  <si>
    <t>Blueberries</t>
  </si>
  <si>
    <t>Wild blueberries (1000 lbs)</t>
  </si>
  <si>
    <t>Sweet Cherries</t>
  </si>
  <si>
    <t>Tart Cherries (million pounds)</t>
  </si>
  <si>
    <t>Coffee (1000 lbs)</t>
  </si>
  <si>
    <t>Cranberry (barrels)</t>
  </si>
  <si>
    <t>Dates</t>
  </si>
  <si>
    <t>Kiwifruit</t>
  </si>
  <si>
    <t>Nectarine</t>
  </si>
  <si>
    <t>Olive</t>
  </si>
  <si>
    <t>Papaya (1000 lbs)</t>
  </si>
  <si>
    <t>Peaches</t>
  </si>
  <si>
    <t>Pears</t>
  </si>
  <si>
    <t>Plums</t>
  </si>
  <si>
    <t>Prune</t>
  </si>
  <si>
    <t>Raspberries</t>
  </si>
  <si>
    <t>Strawberries (1000 cwt)</t>
  </si>
  <si>
    <t>Vegetables 2019 Summary</t>
  </si>
  <si>
    <t>calculated</t>
  </si>
  <si>
    <t>2019 Potato Summary</t>
  </si>
  <si>
    <t>2019 NonCitrus Fruits Summary</t>
  </si>
  <si>
    <t>2019 Citrus Fruit Summary</t>
  </si>
  <si>
    <r>
      <t>2019 NonCitrus Fruit Summary</t>
    </r>
    <r>
      <rPr>
        <sz val="10"/>
        <rFont val="Arial"/>
        <family val="2"/>
      </rPr>
      <t>: 2017 utilized production used as a proxy for processed (tons)</t>
    </r>
  </si>
  <si>
    <r>
      <t xml:space="preserve">2012 Raw Data </t>
    </r>
    <r>
      <rPr>
        <sz val="16"/>
        <color theme="1"/>
        <rFont val="Calibri"/>
        <family val="2"/>
        <scheme val="minor"/>
      </rPr>
      <t>(1990-2021 Inventory by State)</t>
    </r>
  </si>
  <si>
    <t>page</t>
  </si>
  <si>
    <t>2012 Raw Data Other Vegetable Production Data by Type (Canned and Frozen Processed Vegetables) (tons)</t>
  </si>
  <si>
    <t>2012 Raw Potato Data</t>
  </si>
  <si>
    <t>2012 Raw Data Fruits</t>
  </si>
  <si>
    <t>36,39</t>
  </si>
  <si>
    <t>NonCitrus Fruit utilized production, used as proxy for processed (tons)</t>
  </si>
  <si>
    <t>Avocado</t>
  </si>
  <si>
    <t>Cultivated Blueberries (1,000 lbs)</t>
  </si>
  <si>
    <t>Raspberries, Other berries</t>
  </si>
  <si>
    <t>Figs</t>
  </si>
  <si>
    <t>Vegetables 2015 Summary</t>
  </si>
  <si>
    <t>2013 Potato Summary</t>
  </si>
  <si>
    <t>2012 NonCitrus Fruits Summary</t>
  </si>
  <si>
    <t>2015 Citrus Fruit Summary</t>
  </si>
  <si>
    <t>2014 NonCitrus Fruit Summary: 2012 utilized production used as a proxy for processed (tons)</t>
  </si>
  <si>
    <t>Sum</t>
  </si>
  <si>
    <t>US</t>
  </si>
  <si>
    <t>Total formula check</t>
  </si>
  <si>
    <r>
      <t xml:space="preserve">2004 Raw Data </t>
    </r>
    <r>
      <rPr>
        <sz val="16"/>
        <color theme="1"/>
        <rFont val="Calibri"/>
        <family val="2"/>
        <scheme val="minor"/>
      </rPr>
      <t>(1990-2020 Inventory by State)</t>
    </r>
  </si>
  <si>
    <t>2004 Raw Data Other Vegetable Production Data by Type (Canned and Frozen Processed Vegetables) (tons)</t>
  </si>
  <si>
    <t>2004 Raw Potato Data</t>
  </si>
  <si>
    <t>2004 Raw Data Fruits</t>
  </si>
  <si>
    <t>32, 34</t>
  </si>
  <si>
    <t>Vegetables 2006 Summary</t>
  </si>
  <si>
    <t>2004 Other Vegetables Estimated % of US total</t>
  </si>
  <si>
    <t>2007 Potato Summary</t>
  </si>
  <si>
    <t>2006 NonCitrus Fruits Summary</t>
  </si>
  <si>
    <t>2004 Estimated Data: Apples (% of US total), normalized</t>
  </si>
  <si>
    <t>2004 Estimated Data: Nonctirus Fruits (% of US total)</t>
  </si>
  <si>
    <t>2004 Estimated Data: Grapes for wine (% of US total), normalized</t>
  </si>
  <si>
    <t>2006 Citrus Fruit Summary</t>
  </si>
  <si>
    <t>2004 Estimated Data: Citrus Fruits (% of US Total)</t>
  </si>
  <si>
    <r>
      <rPr>
        <b/>
        <sz val="10"/>
        <rFont val="Arial"/>
        <family val="2"/>
      </rPr>
      <t>2006 NonCitrus Fruit Summary</t>
    </r>
    <r>
      <rPr>
        <sz val="10"/>
        <color theme="1"/>
        <rFont val="Arial"/>
        <family val="2"/>
      </rPr>
      <t>: 2004 utilized production used as a proxy for processed (tons)</t>
    </r>
  </si>
  <si>
    <t>Table F-10: State level Petroleum Production Data</t>
  </si>
  <si>
    <t>Source: EIA 2024a and EIA 2024b</t>
  </si>
  <si>
    <t>Estimated Calculated State-level Production</t>
  </si>
  <si>
    <t>Reported PADD level production</t>
  </si>
  <si>
    <t>PADD</t>
  </si>
  <si>
    <t>Year</t>
  </si>
  <si>
    <t>% PADD Capacity</t>
  </si>
  <si>
    <t>Est. Number of Barrels based on Capacity %</t>
  </si>
  <si>
    <t>National Production</t>
  </si>
  <si>
    <t>Percent of National Production</t>
  </si>
  <si>
    <t>Date</t>
  </si>
  <si>
    <t>Production - Refinery and Blender Net Production of Crude Oil and Petroleum Products (Thousand Barrels)</t>
  </si>
  <si>
    <t>PADD V</t>
  </si>
  <si>
    <t>PADD I</t>
  </si>
  <si>
    <t>Not available</t>
  </si>
  <si>
    <t>PADD II</t>
  </si>
  <si>
    <t>PADD III</t>
  </si>
  <si>
    <t>PADD IV</t>
  </si>
  <si>
    <t>Wyoming</t>
  </si>
  <si>
    <t>Not included</t>
  </si>
  <si>
    <t>Not applicable</t>
  </si>
  <si>
    <t>NA</t>
  </si>
  <si>
    <t>Table F-11: State level Ethanol Production Data</t>
  </si>
  <si>
    <t>Source: EIA 2022</t>
  </si>
  <si>
    <t>SEDS Fuel ethanol production, including denaturant (in thousand barrels)</t>
  </si>
  <si>
    <t>Estimated State level Percent Distribution</t>
  </si>
  <si>
    <t>StateCode</t>
  </si>
  <si>
    <t>Table F-12: State level Breweries Production Data</t>
  </si>
  <si>
    <t>Source: TTB 2024</t>
  </si>
  <si>
    <t xml:space="preserve">-- Calculated 2008 percentages were used for 1990-2007. </t>
  </si>
  <si>
    <t>Total Brewery Production</t>
  </si>
  <si>
    <t>Total Production (In Barrels)*</t>
  </si>
  <si>
    <t>Sum of Premise Use, Bottles and Cans, and Barrels and Kegs from TTB 2020</t>
  </si>
  <si>
    <t>Percentages based on taxable production (sum of premise use, cans and bottles, and kegs and barrels), which accounts for about 93% of total production. 1990-2007 set equal to 2008.</t>
  </si>
  <si>
    <t>STATE</t>
  </si>
  <si>
    <t>Summed Quarterly State-level Production Data TTB 2024</t>
  </si>
  <si>
    <t>total</t>
  </si>
  <si>
    <t>Platt 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</si>
</sst>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_);_(* \(#,##0\);_(* &quot;-&quot;??_);_(@_)"/>
    <numFmt numFmtId="165" formatCode="0.000%"/>
    <numFmt numFmtId="166" formatCode="0.0%"/>
    <numFmt numFmtId="167" formatCode="0.0"/>
    <numFmt numFmtId="168" formatCode="_(* #,##0.0_);_(* \(#,##0.0\);_(* &quot;-&quot;??_);_(@_)"/>
    <numFmt numFmtId="169" formatCode="#,##0.0"/>
    <numFmt numFmtId="170" formatCode="0.00000"/>
  </numFmts>
  <fonts count="42"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i/>
      <sz val="10"/>
      <name val="Arial"/>
      <family val="2"/>
    </font>
    <font>
      <sz val="10"/>
      <name val="Arial"/>
      <family val="2"/>
    </font>
    <font>
      <b/>
      <sz val="10"/>
      <name val="Arial"/>
      <family val="2"/>
    </font>
    <font>
      <sz val="9"/>
      <name val="Arial"/>
      <family val="2"/>
    </font>
    <font>
      <b/>
      <sz val="9"/>
      <name val="Arial"/>
      <family val="2"/>
    </font>
    <font>
      <sz val="9"/>
      <color rgb="FF00B050"/>
      <name val="Arial"/>
      <family val="2"/>
    </font>
    <font>
      <b/>
      <sz val="11"/>
      <name val="Arial"/>
      <family val="2"/>
    </font>
    <font>
      <sz val="8"/>
      <name val="Arial"/>
      <family val="2"/>
    </font>
    <font>
      <sz val="10"/>
      <color theme="1"/>
      <name val="Calibri"/>
      <family val="2"/>
      <scheme val="minor"/>
    </font>
    <font>
      <sz val="11"/>
      <color rgb="FFFF0000"/>
      <name val="Calibri"/>
      <family val="2"/>
      <scheme val="minor"/>
    </font>
    <font>
      <b/>
      <sz val="12"/>
      <name val="Arial"/>
      <family val="2"/>
    </font>
    <font>
      <sz val="10"/>
      <color indexed="12"/>
      <name val="Arial"/>
      <family val="2"/>
    </font>
    <font>
      <sz val="10"/>
      <color indexed="8"/>
      <name val="Arial"/>
      <family val="2"/>
    </font>
    <font>
      <sz val="11"/>
      <color indexed="8"/>
      <name val="Calibri"/>
      <family val="2"/>
    </font>
    <font>
      <b/>
      <sz val="9"/>
      <color indexed="81"/>
      <name val="Tahoma"/>
      <family val="2"/>
    </font>
    <font>
      <sz val="9"/>
      <color indexed="81"/>
      <name val="Tahoma"/>
      <family val="2"/>
    </font>
    <font>
      <sz val="12"/>
      <color theme="1"/>
      <name val="Calibri"/>
      <family val="2"/>
      <scheme val="minor"/>
    </font>
    <font>
      <i/>
      <sz val="10"/>
      <name val="Segoe UI"/>
      <family val="2"/>
    </font>
    <font>
      <b/>
      <sz val="11"/>
      <color theme="1"/>
      <name val="Arial"/>
      <family val="2"/>
    </font>
    <font>
      <sz val="11"/>
      <color theme="1"/>
      <name val="Arial"/>
      <family val="2"/>
    </font>
    <font>
      <sz val="11"/>
      <name val="Arial"/>
      <family val="2"/>
    </font>
    <font>
      <sz val="9"/>
      <color theme="1"/>
      <name val="Arial"/>
      <family val="2"/>
    </font>
    <font>
      <sz val="10"/>
      <color theme="1"/>
      <name val="Arial"/>
      <family val="2"/>
    </font>
    <font>
      <sz val="11"/>
      <name val="Calibri"/>
      <family val="2"/>
      <scheme val="minor"/>
    </font>
    <font>
      <b/>
      <sz val="10"/>
      <color theme="1"/>
      <name val="Arial"/>
      <family val="2"/>
    </font>
    <font>
      <sz val="9"/>
      <color theme="0" tint="-0.14999847407452621"/>
      <name val="Arial"/>
      <family val="2"/>
    </font>
    <font>
      <b/>
      <sz val="14"/>
      <color theme="1"/>
      <name val="Calibri"/>
      <family val="2"/>
      <scheme val="minor"/>
    </font>
    <font>
      <b/>
      <sz val="14"/>
      <name val="Arial"/>
      <family val="2"/>
    </font>
    <font>
      <sz val="10"/>
      <color theme="0" tint="-0.249977111117893"/>
      <name val="Arial"/>
      <family val="2"/>
    </font>
    <font>
      <sz val="9"/>
      <color theme="0" tint="-0.249977111117893"/>
      <name val="Arial"/>
      <family val="2"/>
    </font>
    <font>
      <b/>
      <sz val="16"/>
      <color theme="1"/>
      <name val="Calibri"/>
      <family val="2"/>
      <scheme val="minor"/>
    </font>
    <font>
      <u/>
      <sz val="10"/>
      <color theme="10"/>
      <name val="Arial"/>
      <family val="2"/>
    </font>
    <font>
      <sz val="16"/>
      <color theme="1"/>
      <name val="Calibri"/>
      <family val="2"/>
      <scheme val="minor"/>
    </font>
    <font>
      <sz val="10"/>
      <color rgb="FF00B050"/>
      <name val="Arial"/>
      <family val="2"/>
    </font>
    <font>
      <b/>
      <sz val="11"/>
      <name val="Calibri"/>
      <family val="2"/>
      <scheme val="minor"/>
    </font>
    <font>
      <sz val="11"/>
      <color rgb="FF000000"/>
      <name val="Calibri"/>
      <family val="2"/>
      <scheme val="minor"/>
    </font>
    <font>
      <i/>
      <sz val="9"/>
      <color rgb="FF404040"/>
      <name val="Calibri"/>
      <family val="2"/>
      <scheme val="minor"/>
    </font>
    <font>
      <sz val="9"/>
      <color rgb="FF000000"/>
      <name val="Arial"/>
      <family val="2"/>
    </font>
  </fonts>
  <fills count="40">
    <fill>
      <patternFill patternType="none"/>
    </fill>
    <fill>
      <patternFill patternType="gray125"/>
    </fill>
    <fill>
      <patternFill patternType="solid">
        <fgColor rgb="FFD9D9D9"/>
        <bgColor rgb="FF000000"/>
      </patternFill>
    </fill>
    <fill>
      <patternFill patternType="solid">
        <fgColor rgb="FFF2F2F2"/>
        <bgColor rgb="FF000000"/>
      </patternFill>
    </fill>
    <fill>
      <patternFill patternType="solid">
        <fgColor rgb="FF00B050"/>
        <bgColor rgb="FF000000"/>
      </patternFill>
    </fill>
    <fill>
      <patternFill patternType="solid">
        <fgColor rgb="FFBDD7EE"/>
        <bgColor rgb="FF000000"/>
      </patternFill>
    </fill>
    <fill>
      <patternFill patternType="solid">
        <fgColor rgb="FFF8CBAD"/>
        <bgColor rgb="FF000000"/>
      </patternFill>
    </fill>
    <fill>
      <patternFill patternType="solid">
        <fgColor rgb="FFFFE699"/>
        <bgColor rgb="FF000000"/>
      </patternFill>
    </fill>
    <fill>
      <patternFill patternType="solid">
        <fgColor rgb="FFC6E0B4"/>
        <bgColor rgb="FF000000"/>
      </patternFill>
    </fill>
    <fill>
      <patternFill patternType="solid">
        <fgColor rgb="FFA9D08E"/>
        <bgColor rgb="FF000000"/>
      </patternFill>
    </fill>
    <fill>
      <patternFill patternType="solid">
        <fgColor rgb="FF70AD47"/>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22"/>
        <bgColor indexed="0"/>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00B050"/>
        <bgColor indexed="64"/>
      </patternFill>
    </fill>
    <fill>
      <patternFill patternType="solid">
        <fgColor theme="0" tint="-4.9989318521683403E-2"/>
        <bgColor rgb="FF000000"/>
      </patternFill>
    </fill>
    <fill>
      <patternFill patternType="solid">
        <fgColor theme="9" tint="0.39997558519241921"/>
        <bgColor indexed="64"/>
      </patternFill>
    </fill>
    <fill>
      <patternFill patternType="solid">
        <fgColor theme="5"/>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39997558519241921"/>
        <bgColor indexed="64"/>
      </patternFill>
    </fill>
    <fill>
      <patternFill patternType="solid">
        <fgColor rgb="FFED7D31"/>
        <bgColor indexed="64"/>
      </patternFill>
    </fill>
    <fill>
      <patternFill patternType="solid">
        <fgColor rgb="FFC2D69B"/>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EADFED"/>
        <bgColor indexed="64"/>
      </patternFill>
    </fill>
    <fill>
      <patternFill patternType="solid">
        <fgColor rgb="FFE6B8B7"/>
        <bgColor rgb="FF000000"/>
      </patternFill>
    </fill>
    <fill>
      <patternFill patternType="solid">
        <fgColor rgb="FFB7DEE8"/>
        <bgColor rgb="FF000000"/>
      </patternFill>
    </fill>
    <fill>
      <patternFill patternType="solid">
        <fgColor theme="7" tint="0.59999389629810485"/>
        <bgColor rgb="FF000000"/>
      </patternFill>
    </fill>
    <fill>
      <patternFill patternType="solid">
        <fgColor rgb="FFDAEEF3"/>
        <bgColor rgb="FF000000"/>
      </patternFill>
    </fill>
    <fill>
      <patternFill patternType="solid">
        <fgColor theme="9" tint="0.59999389629810485"/>
        <bgColor rgb="FF000000"/>
      </patternFill>
    </fill>
    <fill>
      <patternFill patternType="solid">
        <fgColor rgb="FFFFFFFF"/>
        <bgColor rgb="FF000000"/>
      </patternFill>
    </fill>
  </fills>
  <borders count="2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rgb="FF000000"/>
      </right>
      <top style="thin">
        <color indexed="64"/>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rgb="FF000000"/>
      </bottom>
      <diagonal/>
    </border>
    <border>
      <left style="thin">
        <color indexed="64"/>
      </left>
      <right style="thin">
        <color indexed="64"/>
      </right>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16">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5" fillId="0" borderId="0"/>
    <xf numFmtId="0" fontId="5" fillId="0" borderId="0"/>
    <xf numFmtId="9" fontId="5" fillId="0" borderId="0" applyFont="0" applyFill="0" applyBorder="0" applyAlignment="0" applyProtection="0"/>
    <xf numFmtId="43" fontId="5" fillId="0" borderId="0" applyFont="0" applyFill="0" applyBorder="0" applyAlignment="0" applyProtection="0"/>
    <xf numFmtId="0" fontId="16"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43" fontId="5" fillId="0" borderId="0" applyFont="0" applyFill="0" applyBorder="0" applyAlignment="0" applyProtection="0"/>
    <xf numFmtId="0" fontId="1" fillId="0" borderId="0"/>
    <xf numFmtId="0" fontId="5" fillId="0" borderId="0"/>
    <xf numFmtId="0" fontId="1" fillId="0" borderId="0"/>
  </cellStyleXfs>
  <cellXfs count="601">
    <xf numFmtId="0" fontId="0" fillId="0" borderId="0" xfId="0"/>
    <xf numFmtId="0" fontId="2" fillId="0" borderId="0" xfId="0" applyFont="1"/>
    <xf numFmtId="0" fontId="5" fillId="0" borderId="0" xfId="0" applyFont="1"/>
    <xf numFmtId="0" fontId="6" fillId="0" borderId="0" xfId="0" applyFont="1"/>
    <xf numFmtId="10" fontId="5" fillId="0" borderId="0" xfId="0" applyNumberFormat="1" applyFont="1"/>
    <xf numFmtId="3" fontId="5" fillId="0" borderId="0" xfId="0" applyNumberFormat="1" applyFont="1"/>
    <xf numFmtId="0" fontId="7" fillId="0" borderId="15" xfId="0" applyFont="1" applyBorder="1"/>
    <xf numFmtId="0" fontId="7" fillId="2" borderId="12" xfId="0" applyFont="1" applyFill="1" applyBorder="1"/>
    <xf numFmtId="0" fontId="7" fillId="0" borderId="4" xfId="0" applyFont="1" applyBorder="1"/>
    <xf numFmtId="0" fontId="7" fillId="0" borderId="13" xfId="0" applyFont="1" applyBorder="1" applyAlignment="1">
      <alignment wrapText="1"/>
    </xf>
    <xf numFmtId="0" fontId="7" fillId="0" borderId="4" xfId="0" applyFont="1" applyBorder="1" applyAlignment="1">
      <alignment wrapText="1"/>
    </xf>
    <xf numFmtId="0" fontId="8" fillId="0" borderId="3" xfId="0" applyFont="1" applyBorder="1" applyAlignment="1">
      <alignment wrapText="1"/>
    </xf>
    <xf numFmtId="0" fontId="7" fillId="2" borderId="14" xfId="0" applyFont="1" applyFill="1" applyBorder="1"/>
    <xf numFmtId="0" fontId="8" fillId="3" borderId="13" xfId="0" applyFont="1" applyFill="1" applyBorder="1"/>
    <xf numFmtId="0" fontId="8" fillId="3" borderId="3" xfId="0" applyFont="1" applyFill="1" applyBorder="1"/>
    <xf numFmtId="0" fontId="7" fillId="3" borderId="3" xfId="0" applyFont="1" applyFill="1" applyBorder="1"/>
    <xf numFmtId="0" fontId="8" fillId="3" borderId="1" xfId="0" applyFont="1" applyFill="1" applyBorder="1"/>
    <xf numFmtId="0" fontId="7" fillId="3" borderId="1" xfId="0" applyFont="1" applyFill="1" applyBorder="1"/>
    <xf numFmtId="0" fontId="7" fillId="0" borderId="0" xfId="0" applyFont="1"/>
    <xf numFmtId="3" fontId="7" fillId="0" borderId="0" xfId="0" applyNumberFormat="1" applyFont="1"/>
    <xf numFmtId="0" fontId="7" fillId="5" borderId="0" xfId="0" applyFont="1" applyFill="1"/>
    <xf numFmtId="9" fontId="7" fillId="0" borderId="0" xfId="0" applyNumberFormat="1" applyFont="1"/>
    <xf numFmtId="0" fontId="9" fillId="0" borderId="0" xfId="0" applyFont="1"/>
    <xf numFmtId="3" fontId="9" fillId="0" borderId="0" xfId="0" applyNumberFormat="1" applyFont="1"/>
    <xf numFmtId="10" fontId="7" fillId="0" borderId="0" xfId="0" applyNumberFormat="1" applyFont="1"/>
    <xf numFmtId="0" fontId="7" fillId="6" borderId="0" xfId="0" applyFont="1" applyFill="1"/>
    <xf numFmtId="4" fontId="7" fillId="0" borderId="0" xfId="0" applyNumberFormat="1" applyFont="1"/>
    <xf numFmtId="0" fontId="7" fillId="7" borderId="0" xfId="0" applyFont="1" applyFill="1"/>
    <xf numFmtId="0" fontId="5" fillId="8" borderId="0" xfId="0" applyFont="1" applyFill="1"/>
    <xf numFmtId="0" fontId="7" fillId="8" borderId="0" xfId="0" applyFont="1" applyFill="1"/>
    <xf numFmtId="0" fontId="7" fillId="4" borderId="11" xfId="0" applyFont="1" applyFill="1" applyBorder="1" applyAlignment="1">
      <alignment wrapText="1"/>
    </xf>
    <xf numFmtId="0" fontId="7" fillId="0" borderId="11" xfId="0" applyFont="1" applyBorder="1" applyAlignment="1">
      <alignment wrapText="1"/>
    </xf>
    <xf numFmtId="0" fontId="7" fillId="0" borderId="14" xfId="0" applyFont="1" applyBorder="1" applyAlignment="1">
      <alignment wrapText="1"/>
    </xf>
    <xf numFmtId="0" fontId="8" fillId="0" borderId="6" xfId="0" applyFont="1" applyBorder="1" applyAlignment="1">
      <alignment wrapText="1"/>
    </xf>
    <xf numFmtId="0" fontId="7" fillId="0" borderId="6" xfId="0" applyFont="1" applyBorder="1" applyAlignment="1">
      <alignment wrapText="1"/>
    </xf>
    <xf numFmtId="0" fontId="7" fillId="0" borderId="21" xfId="0" applyFont="1" applyBorder="1"/>
    <xf numFmtId="0" fontId="5" fillId="0" borderId="21" xfId="0" applyFont="1" applyBorder="1"/>
    <xf numFmtId="10" fontId="5" fillId="0" borderId="21" xfId="0" applyNumberFormat="1" applyFont="1" applyBorder="1"/>
    <xf numFmtId="9" fontId="7" fillId="0" borderId="21" xfId="0" applyNumberFormat="1" applyFont="1" applyBorder="1"/>
    <xf numFmtId="0" fontId="9" fillId="0" borderId="21" xfId="0" applyFont="1" applyBorder="1"/>
    <xf numFmtId="10" fontId="7" fillId="0" borderId="21" xfId="0" applyNumberFormat="1" applyFont="1" applyBorder="1"/>
    <xf numFmtId="0" fontId="7" fillId="2" borderId="22" xfId="0" applyFont="1" applyFill="1" applyBorder="1"/>
    <xf numFmtId="0" fontId="5" fillId="5" borderId="15" xfId="0" applyFont="1" applyFill="1" applyBorder="1"/>
    <xf numFmtId="0" fontId="5" fillId="0" borderId="0" xfId="0" applyFont="1" applyAlignment="1">
      <alignment wrapText="1"/>
    </xf>
    <xf numFmtId="0" fontId="5" fillId="0" borderId="0" xfId="0" quotePrefix="1" applyFont="1" applyAlignment="1">
      <alignment wrapText="1"/>
    </xf>
    <xf numFmtId="0" fontId="5" fillId="2" borderId="9" xfId="0" applyFont="1" applyFill="1" applyBorder="1"/>
    <xf numFmtId="0" fontId="5" fillId="3" borderId="12" xfId="0" applyFont="1" applyFill="1" applyBorder="1"/>
    <xf numFmtId="0" fontId="5" fillId="0" borderId="10" xfId="0" applyFont="1" applyBorder="1"/>
    <xf numFmtId="0" fontId="5" fillId="0" borderId="13" xfId="0" applyFont="1" applyBorder="1" applyAlignment="1">
      <alignment wrapText="1"/>
    </xf>
    <xf numFmtId="0" fontId="5" fillId="0" borderId="8" xfId="0" applyFont="1" applyBorder="1" applyAlignment="1">
      <alignment wrapText="1"/>
    </xf>
    <xf numFmtId="0" fontId="5" fillId="7" borderId="8" xfId="0" applyFont="1" applyFill="1" applyBorder="1" applyAlignment="1">
      <alignment wrapText="1"/>
    </xf>
    <xf numFmtId="0" fontId="5" fillId="7" borderId="1" xfId="0" applyFont="1" applyFill="1" applyBorder="1" applyAlignment="1">
      <alignment wrapText="1"/>
    </xf>
    <xf numFmtId="0" fontId="5" fillId="3" borderId="14" xfId="0" applyFont="1" applyFill="1" applyBorder="1"/>
    <xf numFmtId="0" fontId="5" fillId="0" borderId="15" xfId="0" applyFont="1" applyBorder="1" applyAlignment="1">
      <alignment wrapText="1"/>
    </xf>
    <xf numFmtId="0" fontId="4" fillId="9" borderId="0" xfId="0" applyFont="1" applyFill="1" applyAlignment="1">
      <alignment wrapText="1"/>
    </xf>
    <xf numFmtId="0" fontId="5" fillId="0" borderId="0" xfId="0" quotePrefix="1" applyFont="1"/>
    <xf numFmtId="4" fontId="5" fillId="0" borderId="0" xfId="0" applyNumberFormat="1" applyFont="1"/>
    <xf numFmtId="0" fontId="10" fillId="0" borderId="0" xfId="0" applyFont="1"/>
    <xf numFmtId="0" fontId="11" fillId="0" borderId="0" xfId="0" applyFont="1" applyAlignment="1">
      <alignment wrapText="1"/>
    </xf>
    <xf numFmtId="0" fontId="12" fillId="0" borderId="0" xfId="0" applyFont="1"/>
    <xf numFmtId="0" fontId="7" fillId="5" borderId="15" xfId="0" applyFont="1" applyFill="1" applyBorder="1"/>
    <xf numFmtId="0" fontId="5" fillId="7" borderId="15" xfId="0" applyFont="1" applyFill="1" applyBorder="1"/>
    <xf numFmtId="0" fontId="5" fillId="0" borderId="15" xfId="0" quotePrefix="1" applyFont="1" applyBorder="1"/>
    <xf numFmtId="0" fontId="5" fillId="10" borderId="15" xfId="0" applyFont="1" applyFill="1" applyBorder="1"/>
    <xf numFmtId="0" fontId="14" fillId="0" borderId="0" xfId="3" applyFont="1"/>
    <xf numFmtId="0" fontId="5" fillId="0" borderId="0" xfId="3"/>
    <xf numFmtId="0" fontId="6" fillId="0" borderId="0" xfId="3" applyFont="1" applyAlignment="1">
      <alignment vertical="center" wrapText="1"/>
    </xf>
    <xf numFmtId="0" fontId="5" fillId="0" borderId="0" xfId="4"/>
    <xf numFmtId="14" fontId="15" fillId="0" borderId="0" xfId="4" applyNumberFormat="1" applyFont="1" applyAlignment="1">
      <alignment horizontal="center"/>
    </xf>
    <xf numFmtId="0" fontId="6" fillId="11" borderId="15" xfId="4" applyFont="1" applyFill="1" applyBorder="1" applyAlignment="1">
      <alignment wrapText="1"/>
    </xf>
    <xf numFmtId="9" fontId="6" fillId="11" borderId="15" xfId="5" applyFont="1" applyFill="1" applyBorder="1" applyAlignment="1">
      <alignment wrapText="1"/>
    </xf>
    <xf numFmtId="164" fontId="6" fillId="11" borderId="15" xfId="6" applyNumberFormat="1" applyFont="1" applyFill="1" applyBorder="1" applyAlignment="1">
      <alignment wrapText="1"/>
    </xf>
    <xf numFmtId="9" fontId="0" fillId="0" borderId="0" xfId="5" applyFont="1"/>
    <xf numFmtId="164" fontId="0" fillId="0" borderId="0" xfId="6" applyNumberFormat="1" applyFont="1"/>
    <xf numFmtId="0" fontId="17" fillId="13" borderId="15" xfId="7" applyFont="1" applyFill="1" applyBorder="1" applyAlignment="1">
      <alignment horizontal="center"/>
    </xf>
    <xf numFmtId="0" fontId="17" fillId="0" borderId="15" xfId="7" applyFont="1" applyBorder="1" applyAlignment="1">
      <alignment wrapText="1"/>
    </xf>
    <xf numFmtId="164" fontId="17" fillId="0" borderId="15" xfId="6" applyNumberFormat="1" applyFont="1" applyFill="1" applyBorder="1" applyAlignment="1">
      <alignment horizontal="right" wrapText="1"/>
    </xf>
    <xf numFmtId="164" fontId="5" fillId="0" borderId="15" xfId="4" applyNumberFormat="1" applyBorder="1"/>
    <xf numFmtId="0" fontId="1" fillId="0" borderId="0" xfId="8"/>
    <xf numFmtId="0" fontId="1" fillId="11" borderId="0" xfId="8" applyFill="1"/>
    <xf numFmtId="4" fontId="1" fillId="0" borderId="0" xfId="8" applyNumberFormat="1"/>
    <xf numFmtId="0" fontId="1" fillId="0" borderId="23" xfId="8" applyBorder="1"/>
    <xf numFmtId="0" fontId="1" fillId="0" borderId="24" xfId="8" applyBorder="1"/>
    <xf numFmtId="0" fontId="1" fillId="0" borderId="23" xfId="8" applyBorder="1" applyAlignment="1">
      <alignment horizontal="center"/>
    </xf>
    <xf numFmtId="0" fontId="1" fillId="0" borderId="24" xfId="8" applyBorder="1" applyAlignment="1">
      <alignment horizontal="center"/>
    </xf>
    <xf numFmtId="0" fontId="1" fillId="0" borderId="25" xfId="8" applyBorder="1" applyAlignment="1">
      <alignment horizontal="centerContinuous"/>
    </xf>
    <xf numFmtId="0" fontId="1" fillId="0" borderId="26" xfId="8" applyBorder="1"/>
    <xf numFmtId="0" fontId="1" fillId="0" borderId="27" xfId="8" applyBorder="1" applyAlignment="1">
      <alignment horizontal="centerContinuous"/>
    </xf>
    <xf numFmtId="0" fontId="1" fillId="0" borderId="7" xfId="8" applyBorder="1"/>
    <xf numFmtId="0" fontId="1" fillId="0" borderId="1" xfId="8" applyBorder="1"/>
    <xf numFmtId="0" fontId="1" fillId="0" borderId="8" xfId="8" applyBorder="1"/>
    <xf numFmtId="0" fontId="20" fillId="0" borderId="15" xfId="8" applyFont="1" applyBorder="1" applyAlignment="1">
      <alignment horizontal="center"/>
    </xf>
    <xf numFmtId="0" fontId="20" fillId="14" borderId="15" xfId="9" applyNumberFormat="1" applyFont="1" applyFill="1" applyBorder="1" applyAlignment="1">
      <alignment horizontal="center"/>
    </xf>
    <xf numFmtId="0" fontId="1" fillId="0" borderId="15" xfId="8" applyBorder="1"/>
    <xf numFmtId="9" fontId="1" fillId="11" borderId="0" xfId="5" applyFont="1" applyFill="1"/>
    <xf numFmtId="0" fontId="21" fillId="0" borderId="15" xfId="8" applyFont="1" applyBorder="1" applyAlignment="1">
      <alignment horizontal="right"/>
    </xf>
    <xf numFmtId="165" fontId="1" fillId="11" borderId="0" xfId="5" applyNumberFormat="1" applyFont="1" applyFill="1"/>
    <xf numFmtId="0" fontId="22" fillId="0" borderId="0" xfId="0" applyFont="1"/>
    <xf numFmtId="0" fontId="23" fillId="0" borderId="0" xfId="0" applyFont="1"/>
    <xf numFmtId="166" fontId="0" fillId="0" borderId="0" xfId="1" applyNumberFormat="1" applyFont="1"/>
    <xf numFmtId="0" fontId="13" fillId="0" borderId="0" xfId="8" applyFont="1"/>
    <xf numFmtId="166" fontId="5" fillId="0" borderId="0" xfId="1" applyNumberFormat="1" applyFont="1"/>
    <xf numFmtId="166" fontId="6" fillId="0" borderId="0" xfId="1" applyNumberFormat="1" applyFont="1"/>
    <xf numFmtId="0" fontId="6" fillId="0" borderId="0" xfId="1" applyNumberFormat="1" applyFont="1"/>
    <xf numFmtId="0" fontId="5" fillId="11" borderId="0" xfId="4" applyFill="1"/>
    <xf numFmtId="166" fontId="7" fillId="0" borderId="0" xfId="1" applyNumberFormat="1" applyFont="1" applyFill="1" applyBorder="1" applyAlignment="1"/>
    <xf numFmtId="166" fontId="5" fillId="0" borderId="0" xfId="1" applyNumberFormat="1" applyFont="1" applyFill="1" applyBorder="1" applyAlignment="1"/>
    <xf numFmtId="166" fontId="7" fillId="5" borderId="0" xfId="1" applyNumberFormat="1" applyFont="1" applyFill="1" applyBorder="1" applyAlignment="1"/>
    <xf numFmtId="0" fontId="6" fillId="7" borderId="15" xfId="0" applyFont="1" applyFill="1" applyBorder="1" applyAlignment="1">
      <alignment wrapText="1"/>
    </xf>
    <xf numFmtId="0" fontId="5" fillId="3" borderId="15" xfId="0" applyFont="1" applyFill="1" applyBorder="1"/>
    <xf numFmtId="166" fontId="5" fillId="3" borderId="15" xfId="1" applyNumberFormat="1" applyFont="1" applyFill="1" applyBorder="1" applyAlignment="1"/>
    <xf numFmtId="0" fontId="5" fillId="12" borderId="0" xfId="0" applyFont="1" applyFill="1"/>
    <xf numFmtId="0" fontId="7" fillId="12" borderId="0" xfId="0" applyFont="1" applyFill="1"/>
    <xf numFmtId="0" fontId="5" fillId="12" borderId="0" xfId="0" applyFont="1" applyFill="1" applyAlignment="1">
      <alignment wrapText="1"/>
    </xf>
    <xf numFmtId="166" fontId="5" fillId="12" borderId="0" xfId="1" applyNumberFormat="1" applyFont="1" applyFill="1" applyBorder="1" applyAlignment="1"/>
    <xf numFmtId="166" fontId="7" fillId="20" borderId="0" xfId="1" applyNumberFormat="1" applyFont="1" applyFill="1" applyBorder="1" applyAlignment="1"/>
    <xf numFmtId="0" fontId="0" fillId="12" borderId="0" xfId="0" applyFill="1"/>
    <xf numFmtId="0" fontId="6" fillId="20" borderId="0" xfId="0" applyFont="1" applyFill="1" applyAlignment="1">
      <alignment wrapText="1"/>
    </xf>
    <xf numFmtId="0" fontId="6" fillId="20" borderId="3" xfId="0" applyFont="1" applyFill="1" applyBorder="1"/>
    <xf numFmtId="0" fontId="6" fillId="9" borderId="15" xfId="0" applyFont="1" applyFill="1" applyBorder="1" applyAlignment="1">
      <alignment wrapText="1"/>
    </xf>
    <xf numFmtId="0" fontId="6" fillId="0" borderId="15" xfId="3" applyFont="1" applyBorder="1" applyAlignment="1">
      <alignment wrapText="1"/>
    </xf>
    <xf numFmtId="0" fontId="6" fillId="21" borderId="15" xfId="3" applyFont="1" applyFill="1" applyBorder="1" applyAlignment="1">
      <alignment wrapText="1"/>
    </xf>
    <xf numFmtId="0" fontId="10" fillId="0" borderId="0" xfId="3" applyFont="1"/>
    <xf numFmtId="0" fontId="10" fillId="0" borderId="0" xfId="4" applyFont="1"/>
    <xf numFmtId="0" fontId="22" fillId="0" borderId="0" xfId="8" applyFont="1"/>
    <xf numFmtId="0" fontId="6" fillId="11" borderId="15" xfId="0" applyFont="1" applyFill="1" applyBorder="1"/>
    <xf numFmtId="0" fontId="1" fillId="0" borderId="0" xfId="8" applyAlignment="1">
      <alignment horizontal="centerContinuous"/>
    </xf>
    <xf numFmtId="0" fontId="6" fillId="3" borderId="18" xfId="0" applyFont="1" applyFill="1" applyBorder="1"/>
    <xf numFmtId="0" fontId="6" fillId="3" borderId="19" xfId="0" applyFont="1" applyFill="1" applyBorder="1"/>
    <xf numFmtId="0" fontId="7" fillId="0" borderId="0" xfId="11" applyFont="1" applyAlignment="1">
      <alignment horizontal="center"/>
    </xf>
    <xf numFmtId="0" fontId="7" fillId="0" borderId="0" xfId="11" applyFont="1"/>
    <xf numFmtId="0" fontId="0" fillId="15" borderId="15" xfId="0" applyFill="1" applyBorder="1"/>
    <xf numFmtId="0" fontId="7" fillId="15" borderId="15" xfId="11" applyFont="1" applyFill="1" applyBorder="1" applyAlignment="1">
      <alignment horizontal="center"/>
    </xf>
    <xf numFmtId="0" fontId="0" fillId="16" borderId="15" xfId="0" applyFill="1" applyBorder="1"/>
    <xf numFmtId="0" fontId="7" fillId="16" borderId="15" xfId="11" applyFont="1" applyFill="1" applyBorder="1" applyAlignment="1">
      <alignment horizontal="center"/>
    </xf>
    <xf numFmtId="0" fontId="0" fillId="17" borderId="15" xfId="0" applyFill="1" applyBorder="1"/>
    <xf numFmtId="0" fontId="7" fillId="17" borderId="15" xfId="11" applyFont="1" applyFill="1" applyBorder="1" applyAlignment="1">
      <alignment horizontal="left"/>
    </xf>
    <xf numFmtId="0" fontId="7" fillId="18" borderId="15" xfId="11" applyFont="1" applyFill="1" applyBorder="1" applyAlignment="1">
      <alignment horizontal="left"/>
    </xf>
    <xf numFmtId="0" fontId="7" fillId="19" borderId="15" xfId="11" applyFont="1" applyFill="1" applyBorder="1" applyAlignment="1">
      <alignment horizontal="center"/>
    </xf>
    <xf numFmtId="0" fontId="7" fillId="22" borderId="15" xfId="11" applyFont="1" applyFill="1" applyBorder="1" applyAlignment="1">
      <alignment horizontal="center"/>
    </xf>
    <xf numFmtId="0" fontId="7" fillId="23" borderId="0" xfId="11" applyFont="1" applyFill="1" applyAlignment="1">
      <alignment horizontal="center"/>
    </xf>
    <xf numFmtId="0" fontId="5" fillId="11" borderId="0" xfId="0" quotePrefix="1" applyFont="1" applyFill="1"/>
    <xf numFmtId="0" fontId="0" fillId="11" borderId="0" xfId="0" applyFill="1"/>
    <xf numFmtId="0" fontId="26" fillId="0" borderId="0" xfId="0" applyFont="1"/>
    <xf numFmtId="0" fontId="24" fillId="11" borderId="0" xfId="0" applyFont="1" applyFill="1"/>
    <xf numFmtId="0" fontId="27" fillId="11" borderId="0" xfId="0" applyFont="1" applyFill="1"/>
    <xf numFmtId="10" fontId="12" fillId="0" borderId="0" xfId="0" applyNumberFormat="1" applyFont="1"/>
    <xf numFmtId="0" fontId="28" fillId="0" borderId="0" xfId="0" applyFont="1"/>
    <xf numFmtId="0" fontId="26" fillId="11" borderId="0" xfId="0" applyFont="1" applyFill="1"/>
    <xf numFmtId="0" fontId="12" fillId="11" borderId="0" xfId="0" applyFont="1" applyFill="1"/>
    <xf numFmtId="0" fontId="25" fillId="11" borderId="0" xfId="11" applyFont="1" applyFill="1"/>
    <xf numFmtId="0" fontId="5" fillId="0" borderId="0" xfId="11"/>
    <xf numFmtId="0" fontId="7" fillId="12" borderId="14" xfId="11" applyFont="1" applyFill="1" applyBorder="1"/>
    <xf numFmtId="0" fontId="7" fillId="11" borderId="12" xfId="11" applyFont="1" applyFill="1" applyBorder="1"/>
    <xf numFmtId="0" fontId="7" fillId="0" borderId="15" xfId="11" applyFont="1" applyBorder="1"/>
    <xf numFmtId="0" fontId="7" fillId="0" borderId="15" xfId="11" applyFont="1" applyBorder="1" applyAlignment="1">
      <alignment wrapText="1"/>
    </xf>
    <xf numFmtId="0" fontId="8" fillId="0" borderId="2" xfId="11" applyFont="1" applyBorder="1" applyAlignment="1">
      <alignment wrapText="1"/>
    </xf>
    <xf numFmtId="0" fontId="7" fillId="0" borderId="4" xfId="11" applyFont="1" applyBorder="1" applyAlignment="1">
      <alignment wrapText="1"/>
    </xf>
    <xf numFmtId="0" fontId="7" fillId="19" borderId="4" xfId="11" applyFont="1" applyFill="1" applyBorder="1" applyAlignment="1">
      <alignment wrapText="1"/>
    </xf>
    <xf numFmtId="0" fontId="7" fillId="11" borderId="14" xfId="11" applyFont="1" applyFill="1" applyBorder="1"/>
    <xf numFmtId="0" fontId="7" fillId="0" borderId="12" xfId="11" applyFont="1" applyBorder="1" applyAlignment="1">
      <alignment wrapText="1"/>
    </xf>
    <xf numFmtId="0" fontId="8" fillId="0" borderId="12" xfId="11" applyFont="1" applyBorder="1" applyAlignment="1">
      <alignment wrapText="1"/>
    </xf>
    <xf numFmtId="0" fontId="8" fillId="0" borderId="15" xfId="11" applyFont="1" applyBorder="1" applyAlignment="1">
      <alignment wrapText="1"/>
    </xf>
    <xf numFmtId="0" fontId="8" fillId="0" borderId="9" xfId="11" applyFont="1" applyBorder="1" applyAlignment="1">
      <alignment wrapText="1"/>
    </xf>
    <xf numFmtId="0" fontId="8" fillId="12" borderId="15" xfId="11" applyFont="1" applyFill="1" applyBorder="1"/>
    <xf numFmtId="0" fontId="7" fillId="12" borderId="3" xfId="11" applyFont="1" applyFill="1" applyBorder="1"/>
    <xf numFmtId="0" fontId="8" fillId="12" borderId="3" xfId="11" applyFont="1" applyFill="1" applyBorder="1"/>
    <xf numFmtId="3" fontId="0" fillId="0" borderId="0" xfId="0" applyNumberFormat="1"/>
    <xf numFmtId="3" fontId="7" fillId="0" borderId="0" xfId="11" applyNumberFormat="1" applyFont="1"/>
    <xf numFmtId="0" fontId="7" fillId="24" borderId="0" xfId="11" applyFont="1" applyFill="1"/>
    <xf numFmtId="10" fontId="0" fillId="0" borderId="0" xfId="10" applyNumberFormat="1" applyFont="1"/>
    <xf numFmtId="164" fontId="7" fillId="0" borderId="0" xfId="12" applyNumberFormat="1" applyFont="1"/>
    <xf numFmtId="9" fontId="7" fillId="0" borderId="0" xfId="10" applyFont="1"/>
    <xf numFmtId="3" fontId="9" fillId="0" borderId="0" xfId="11" applyNumberFormat="1" applyFont="1"/>
    <xf numFmtId="10" fontId="7" fillId="0" borderId="0" xfId="10" applyNumberFormat="1" applyFont="1"/>
    <xf numFmtId="0" fontId="7" fillId="11" borderId="14" xfId="11" applyFont="1" applyFill="1" applyBorder="1" applyAlignment="1">
      <alignment horizontal="center"/>
    </xf>
    <xf numFmtId="0" fontId="7" fillId="15" borderId="0" xfId="11" applyFont="1" applyFill="1"/>
    <xf numFmtId="1" fontId="7" fillId="0" borderId="0" xfId="11" applyNumberFormat="1" applyFont="1"/>
    <xf numFmtId="43" fontId="7" fillId="0" borderId="0" xfId="12" applyFont="1"/>
    <xf numFmtId="0" fontId="29" fillId="12" borderId="14" xfId="11" applyFont="1" applyFill="1" applyBorder="1" applyAlignment="1">
      <alignment horizontal="center"/>
    </xf>
    <xf numFmtId="167" fontId="7" fillId="0" borderId="0" xfId="11" applyNumberFormat="1" applyFont="1"/>
    <xf numFmtId="167" fontId="7" fillId="16" borderId="0" xfId="11" applyNumberFormat="1" applyFont="1" applyFill="1"/>
    <xf numFmtId="167" fontId="5" fillId="0" borderId="0" xfId="11" applyNumberFormat="1"/>
    <xf numFmtId="0" fontId="0" fillId="17" borderId="0" xfId="0" applyFill="1"/>
    <xf numFmtId="0" fontId="7" fillId="17" borderId="0" xfId="11" applyFont="1" applyFill="1"/>
    <xf numFmtId="0" fontId="5" fillId="17" borderId="0" xfId="11" applyFill="1"/>
    <xf numFmtId="9" fontId="1" fillId="0" borderId="0" xfId="1" applyFill="1"/>
    <xf numFmtId="11" fontId="7" fillId="0" borderId="0" xfId="11" applyNumberFormat="1" applyFont="1"/>
    <xf numFmtId="10" fontId="7" fillId="0" borderId="0" xfId="11" applyNumberFormat="1" applyFont="1"/>
    <xf numFmtId="9" fontId="7" fillId="0" borderId="0" xfId="10" applyFont="1" applyFill="1"/>
    <xf numFmtId="0" fontId="7" fillId="12" borderId="14" xfId="11" applyFont="1" applyFill="1" applyBorder="1" applyAlignment="1">
      <alignment horizontal="left"/>
    </xf>
    <xf numFmtId="167" fontId="7" fillId="15" borderId="0" xfId="11" applyNumberFormat="1" applyFont="1" applyFill="1"/>
    <xf numFmtId="0" fontId="0" fillId="16" borderId="0" xfId="0" applyFill="1"/>
    <xf numFmtId="0" fontId="5" fillId="16" borderId="0" xfId="11" applyFill="1"/>
    <xf numFmtId="0" fontId="7" fillId="16" borderId="0" xfId="11" applyFont="1" applyFill="1"/>
    <xf numFmtId="0" fontId="7" fillId="11" borderId="0" xfId="11" applyFont="1" applyFill="1"/>
    <xf numFmtId="0" fontId="30" fillId="11" borderId="0" xfId="0" applyFont="1" applyFill="1"/>
    <xf numFmtId="0" fontId="31" fillId="11" borderId="0" xfId="0" quotePrefix="1" applyFont="1" applyFill="1"/>
    <xf numFmtId="0" fontId="7" fillId="0" borderId="0" xfId="11" applyFont="1" applyAlignment="1">
      <alignment wrapText="1"/>
    </xf>
    <xf numFmtId="168" fontId="9" fillId="0" borderId="0" xfId="12" applyNumberFormat="1" applyFont="1"/>
    <xf numFmtId="9" fontId="7" fillId="0" borderId="0" xfId="11" applyNumberFormat="1" applyFont="1"/>
    <xf numFmtId="165" fontId="1" fillId="0" borderId="0" xfId="1" applyNumberFormat="1"/>
    <xf numFmtId="10" fontId="1" fillId="0" borderId="0" xfId="1" applyNumberFormat="1"/>
    <xf numFmtId="0" fontId="25" fillId="11" borderId="14" xfId="11" applyFont="1" applyFill="1" applyBorder="1" applyAlignment="1">
      <alignment horizontal="center"/>
    </xf>
    <xf numFmtId="0" fontId="25" fillId="12" borderId="14" xfId="11" applyFont="1" applyFill="1" applyBorder="1" applyAlignment="1">
      <alignment horizontal="center"/>
    </xf>
    <xf numFmtId="0" fontId="7" fillId="18" borderId="0" xfId="11" applyFont="1" applyFill="1"/>
    <xf numFmtId="165" fontId="7" fillId="0" borderId="0" xfId="11" applyNumberFormat="1" applyFont="1"/>
    <xf numFmtId="3" fontId="0" fillId="22" borderId="0" xfId="0" applyNumberFormat="1" applyFill="1"/>
    <xf numFmtId="167" fontId="7" fillId="17" borderId="0" xfId="11" applyNumberFormat="1" applyFont="1" applyFill="1"/>
    <xf numFmtId="0" fontId="0" fillId="15" borderId="0" xfId="0" applyFill="1"/>
    <xf numFmtId="3" fontId="0" fillId="18" borderId="0" xfId="0" applyNumberFormat="1" applyFill="1"/>
    <xf numFmtId="9" fontId="1" fillId="0" borderId="0" xfId="1"/>
    <xf numFmtId="0" fontId="25" fillId="11" borderId="14" xfId="11" applyFont="1" applyFill="1" applyBorder="1"/>
    <xf numFmtId="10" fontId="0" fillId="0" borderId="0" xfId="0" applyNumberFormat="1"/>
    <xf numFmtId="0" fontId="5" fillId="12" borderId="14" xfId="11" applyFill="1" applyBorder="1"/>
    <xf numFmtId="0" fontId="6" fillId="21" borderId="0" xfId="11" applyFont="1" applyFill="1" applyAlignment="1">
      <alignment wrapText="1"/>
    </xf>
    <xf numFmtId="0" fontId="6" fillId="0" borderId="0" xfId="11" applyFont="1"/>
    <xf numFmtId="0" fontId="6" fillId="12" borderId="15" xfId="11" applyFont="1" applyFill="1" applyBorder="1"/>
    <xf numFmtId="0" fontId="32" fillId="12" borderId="14" xfId="11" applyFont="1" applyFill="1" applyBorder="1" applyAlignment="1">
      <alignment horizontal="center"/>
    </xf>
    <xf numFmtId="0" fontId="33" fillId="12" borderId="14" xfId="11" applyFont="1" applyFill="1" applyBorder="1" applyAlignment="1">
      <alignment horizontal="center"/>
    </xf>
    <xf numFmtId="0" fontId="6" fillId="16" borderId="5" xfId="11" applyFont="1" applyFill="1" applyBorder="1" applyAlignment="1">
      <alignment horizontal="left"/>
    </xf>
    <xf numFmtId="0" fontId="4" fillId="21" borderId="0" xfId="11" applyFont="1" applyFill="1"/>
    <xf numFmtId="0" fontId="34" fillId="11" borderId="0" xfId="0" applyFont="1" applyFill="1"/>
    <xf numFmtId="0" fontId="5" fillId="11" borderId="0" xfId="0" applyFont="1" applyFill="1"/>
    <xf numFmtId="0" fontId="7" fillId="11" borderId="0" xfId="0" applyFont="1" applyFill="1"/>
    <xf numFmtId="10" fontId="5" fillId="0" borderId="0" xfId="1" applyNumberFormat="1" applyFont="1" applyFill="1" applyBorder="1" applyAlignment="1"/>
    <xf numFmtId="0" fontId="6" fillId="11" borderId="15" xfId="11" applyFont="1" applyFill="1" applyBorder="1" applyAlignment="1">
      <alignment horizontal="center" wrapText="1"/>
    </xf>
    <xf numFmtId="0" fontId="5" fillId="0" borderId="15" xfId="11" applyBorder="1" applyAlignment="1">
      <alignment horizontal="left"/>
    </xf>
    <xf numFmtId="0" fontId="5" fillId="16" borderId="15" xfId="11" applyFill="1" applyBorder="1" applyAlignment="1">
      <alignment horizontal="left"/>
    </xf>
    <xf numFmtId="0" fontId="5" fillId="16" borderId="2" xfId="11" applyFill="1" applyBorder="1" applyAlignment="1">
      <alignment horizontal="left"/>
    </xf>
    <xf numFmtId="0" fontId="5" fillId="0" borderId="15" xfId="11" applyBorder="1"/>
    <xf numFmtId="0" fontId="5" fillId="0" borderId="14" xfId="11" applyBorder="1"/>
    <xf numFmtId="3" fontId="5" fillId="0" borderId="0" xfId="11" applyNumberFormat="1"/>
    <xf numFmtId="169" fontId="5" fillId="0" borderId="0" xfId="11" applyNumberFormat="1"/>
    <xf numFmtId="1" fontId="5" fillId="0" borderId="0" xfId="11" applyNumberFormat="1"/>
    <xf numFmtId="0" fontId="5" fillId="25" borderId="0" xfId="11" applyFill="1"/>
    <xf numFmtId="3" fontId="5" fillId="15" borderId="0" xfId="11" applyNumberFormat="1" applyFill="1"/>
    <xf numFmtId="2" fontId="5" fillId="0" borderId="0" xfId="11" applyNumberFormat="1"/>
    <xf numFmtId="0" fontId="5" fillId="15" borderId="0" xfId="11" applyFill="1"/>
    <xf numFmtId="0" fontId="26" fillId="0" borderId="15" xfId="11" applyFont="1" applyBorder="1" applyAlignment="1">
      <alignment horizontal="left"/>
    </xf>
    <xf numFmtId="0" fontId="35" fillId="0" borderId="0" xfId="2" applyFont="1"/>
    <xf numFmtId="0" fontId="26" fillId="12" borderId="5" xfId="11" applyFont="1" applyFill="1" applyBorder="1" applyAlignment="1">
      <alignment horizontal="center"/>
    </xf>
    <xf numFmtId="10" fontId="26" fillId="0" borderId="15" xfId="10" applyNumberFormat="1" applyFont="1" applyBorder="1"/>
    <xf numFmtId="10" fontId="26" fillId="0" borderId="15" xfId="10" applyNumberFormat="1" applyFont="1" applyFill="1" applyBorder="1" applyAlignment="1"/>
    <xf numFmtId="0" fontId="5" fillId="12" borderId="15" xfId="0" applyFont="1" applyFill="1" applyBorder="1" applyAlignment="1">
      <alignment wrapText="1"/>
    </xf>
    <xf numFmtId="0" fontId="5" fillId="12" borderId="0" xfId="11" applyFill="1"/>
    <xf numFmtId="0" fontId="6" fillId="12" borderId="2" xfId="11" applyFont="1" applyFill="1" applyBorder="1"/>
    <xf numFmtId="0" fontId="6" fillId="12" borderId="4" xfId="11" applyFont="1" applyFill="1" applyBorder="1"/>
    <xf numFmtId="0" fontId="5" fillId="0" borderId="0" xfId="11" applyAlignment="1">
      <alignment horizontal="center"/>
    </xf>
    <xf numFmtId="0" fontId="6" fillId="0" borderId="15" xfId="11" applyFont="1" applyBorder="1" applyAlignment="1">
      <alignment wrapText="1"/>
    </xf>
    <xf numFmtId="11" fontId="5" fillId="0" borderId="0" xfId="11" applyNumberFormat="1"/>
    <xf numFmtId="0" fontId="5" fillId="12" borderId="0" xfId="11" applyFill="1" applyAlignment="1">
      <alignment horizontal="center"/>
    </xf>
    <xf numFmtId="0" fontId="6" fillId="12" borderId="3" xfId="11" applyFont="1" applyFill="1" applyBorder="1" applyAlignment="1">
      <alignment wrapText="1"/>
    </xf>
    <xf numFmtId="0" fontId="6" fillId="12" borderId="0" xfId="11" applyFont="1" applyFill="1"/>
    <xf numFmtId="0" fontId="6" fillId="12" borderId="4" xfId="11" applyFont="1" applyFill="1" applyBorder="1" applyAlignment="1">
      <alignment wrapText="1"/>
    </xf>
    <xf numFmtId="11" fontId="5" fillId="12" borderId="0" xfId="11" applyNumberFormat="1" applyFill="1"/>
    <xf numFmtId="1" fontId="5" fillId="12" borderId="0" xfId="11" applyNumberFormat="1" applyFill="1"/>
    <xf numFmtId="0" fontId="5" fillId="12" borderId="15" xfId="11" applyFill="1" applyBorder="1"/>
    <xf numFmtId="0" fontId="5" fillId="12" borderId="12" xfId="11" applyFill="1" applyBorder="1"/>
    <xf numFmtId="0" fontId="5" fillId="0" borderId="10" xfId="11" applyBorder="1"/>
    <xf numFmtId="0" fontId="5" fillId="0" borderId="0" xfId="11" applyAlignment="1">
      <alignment horizontal="right"/>
    </xf>
    <xf numFmtId="0" fontId="26" fillId="11" borderId="9" xfId="11" applyFont="1" applyFill="1" applyBorder="1" applyAlignment="1">
      <alignment horizontal="center"/>
    </xf>
    <xf numFmtId="10" fontId="26" fillId="12" borderId="0" xfId="10" applyNumberFormat="1" applyFont="1" applyFill="1" applyBorder="1"/>
    <xf numFmtId="0" fontId="6" fillId="12" borderId="15" xfId="11" applyFont="1" applyFill="1" applyBorder="1" applyAlignment="1">
      <alignment wrapText="1"/>
    </xf>
    <xf numFmtId="14" fontId="6" fillId="11" borderId="15" xfId="0" applyNumberFormat="1" applyFont="1" applyFill="1" applyBorder="1"/>
    <xf numFmtId="0" fontId="6" fillId="11" borderId="15" xfId="0" applyFont="1" applyFill="1" applyBorder="1" applyAlignment="1">
      <alignment wrapText="1"/>
    </xf>
    <xf numFmtId="0" fontId="5" fillId="0" borderId="15" xfId="0" applyFont="1" applyBorder="1"/>
    <xf numFmtId="14" fontId="0" fillId="0" borderId="15" xfId="0" applyNumberFormat="1" applyBorder="1"/>
    <xf numFmtId="164" fontId="0" fillId="0" borderId="15" xfId="12" applyNumberFormat="1" applyFont="1" applyBorder="1"/>
    <xf numFmtId="3" fontId="0" fillId="0" borderId="15" xfId="12" applyNumberFormat="1" applyFont="1" applyBorder="1"/>
    <xf numFmtId="0" fontId="0" fillId="0" borderId="15" xfId="0" applyBorder="1"/>
    <xf numFmtId="3" fontId="0" fillId="0" borderId="15" xfId="0" applyNumberFormat="1" applyBorder="1"/>
    <xf numFmtId="9" fontId="0" fillId="0" borderId="0" xfId="1" applyFont="1"/>
    <xf numFmtId="0" fontId="5" fillId="3" borderId="0" xfId="0" applyFont="1" applyFill="1"/>
    <xf numFmtId="0" fontId="7" fillId="3" borderId="0" xfId="0" applyFont="1" applyFill="1"/>
    <xf numFmtId="0" fontId="8" fillId="3" borderId="0" xfId="0" applyFont="1" applyFill="1" applyAlignment="1">
      <alignment wrapText="1"/>
    </xf>
    <xf numFmtId="0" fontId="7" fillId="2" borderId="0" xfId="0" applyFont="1" applyFill="1"/>
    <xf numFmtId="0" fontId="6" fillId="26" borderId="0" xfId="0" applyFont="1" applyFill="1" applyAlignment="1">
      <alignment horizontal="center"/>
    </xf>
    <xf numFmtId="10" fontId="1" fillId="26" borderId="0" xfId="1" applyNumberFormat="1" applyFill="1"/>
    <xf numFmtId="0" fontId="6" fillId="14" borderId="0" xfId="0" applyFont="1" applyFill="1" applyAlignment="1">
      <alignment horizontal="center"/>
    </xf>
    <xf numFmtId="0" fontId="6" fillId="25" borderId="0" xfId="0" applyFont="1" applyFill="1" applyAlignment="1">
      <alignment horizontal="center"/>
    </xf>
    <xf numFmtId="10" fontId="12" fillId="14" borderId="0" xfId="0" applyNumberFormat="1" applyFont="1" applyFill="1"/>
    <xf numFmtId="0" fontId="22" fillId="11" borderId="0" xfId="0" applyFont="1" applyFill="1"/>
    <xf numFmtId="0" fontId="8" fillId="12" borderId="12" xfId="11" applyFont="1" applyFill="1" applyBorder="1" applyAlignment="1">
      <alignment wrapText="1"/>
    </xf>
    <xf numFmtId="0" fontId="8" fillId="12" borderId="15" xfId="11" applyFont="1" applyFill="1" applyBorder="1" applyAlignment="1">
      <alignment horizontal="center" vertical="center" wrapText="1"/>
    </xf>
    <xf numFmtId="0" fontId="7" fillId="0" borderId="3" xfId="11" applyFont="1" applyBorder="1" applyAlignment="1">
      <alignment wrapText="1"/>
    </xf>
    <xf numFmtId="0" fontId="8" fillId="0" borderId="3" xfId="11" applyFont="1" applyBorder="1" applyAlignment="1">
      <alignment wrapText="1"/>
    </xf>
    <xf numFmtId="0" fontId="8" fillId="12" borderId="14" xfId="11" applyFont="1" applyFill="1" applyBorder="1" applyAlignment="1">
      <alignment wrapText="1"/>
    </xf>
    <xf numFmtId="0" fontId="7" fillId="0" borderId="3" xfId="11" applyFont="1" applyBorder="1" applyAlignment="1">
      <alignment vertical="center" wrapText="1"/>
    </xf>
    <xf numFmtId="0" fontId="8" fillId="12" borderId="15" xfId="11" applyFont="1" applyFill="1" applyBorder="1" applyAlignment="1">
      <alignment horizontal="center"/>
    </xf>
    <xf numFmtId="0" fontId="8" fillId="12" borderId="3" xfId="11" applyFont="1" applyFill="1" applyBorder="1" applyAlignment="1">
      <alignment horizontal="center" wrapText="1"/>
    </xf>
    <xf numFmtId="0" fontId="7" fillId="12" borderId="3" xfId="11" applyFont="1" applyFill="1" applyBorder="1" applyAlignment="1">
      <alignment horizontal="center"/>
    </xf>
    <xf numFmtId="0" fontId="7" fillId="12" borderId="3" xfId="11" applyFont="1" applyFill="1" applyBorder="1" applyAlignment="1">
      <alignment horizontal="center" wrapText="1"/>
    </xf>
    <xf numFmtId="3" fontId="37" fillId="0" borderId="0" xfId="0" applyNumberFormat="1" applyFont="1"/>
    <xf numFmtId="0" fontId="7" fillId="12" borderId="14" xfId="11" applyFont="1" applyFill="1" applyBorder="1" applyAlignment="1">
      <alignment horizontal="right"/>
    </xf>
    <xf numFmtId="0" fontId="7" fillId="12" borderId="14" xfId="11" applyFont="1" applyFill="1" applyBorder="1" applyAlignment="1">
      <alignment horizontal="right" wrapText="1"/>
    </xf>
    <xf numFmtId="3" fontId="0" fillId="15" borderId="0" xfId="0" applyNumberFormat="1" applyFill="1"/>
    <xf numFmtId="0" fontId="9" fillId="0" borderId="0" xfId="11" applyFont="1"/>
    <xf numFmtId="0" fontId="9" fillId="27" borderId="0" xfId="11" applyFont="1" applyFill="1"/>
    <xf numFmtId="164" fontId="9" fillId="0" borderId="0" xfId="6" applyNumberFormat="1" applyFont="1" applyFill="1"/>
    <xf numFmtId="164" fontId="7" fillId="15" borderId="0" xfId="6" applyNumberFormat="1" applyFont="1" applyFill="1"/>
    <xf numFmtId="0" fontId="7" fillId="11" borderId="0" xfId="11" applyFont="1" applyFill="1" applyAlignment="1">
      <alignment wrapText="1"/>
    </xf>
    <xf numFmtId="0" fontId="7" fillId="11" borderId="0" xfId="11" applyFont="1" applyFill="1" applyAlignment="1">
      <alignment horizontal="center"/>
    </xf>
    <xf numFmtId="165" fontId="7" fillId="11" borderId="0" xfId="11" applyNumberFormat="1" applyFont="1" applyFill="1"/>
    <xf numFmtId="10" fontId="7" fillId="11" borderId="0" xfId="11" applyNumberFormat="1" applyFont="1" applyFill="1"/>
    <xf numFmtId="1" fontId="7" fillId="14" borderId="0" xfId="11" applyNumberFormat="1" applyFont="1" applyFill="1"/>
    <xf numFmtId="9" fontId="7" fillId="11" borderId="0" xfId="11" applyNumberFormat="1" applyFont="1" applyFill="1"/>
    <xf numFmtId="0" fontId="7" fillId="28" borderId="0" xfId="11" applyFont="1" applyFill="1"/>
    <xf numFmtId="3" fontId="7" fillId="15" borderId="0" xfId="11" applyNumberFormat="1" applyFont="1" applyFill="1"/>
    <xf numFmtId="10" fontId="12" fillId="25" borderId="0" xfId="0" applyNumberFormat="1" applyFont="1" applyFill="1"/>
    <xf numFmtId="0" fontId="0" fillId="11" borderId="9" xfId="11" applyFont="1" applyFill="1" applyBorder="1" applyAlignment="1">
      <alignment horizontal="center"/>
    </xf>
    <xf numFmtId="0" fontId="5" fillId="0" borderId="0" xfId="11" applyAlignment="1">
      <alignment wrapText="1"/>
    </xf>
    <xf numFmtId="0" fontId="0" fillId="0" borderId="15" xfId="11" applyFont="1" applyBorder="1" applyAlignment="1">
      <alignment horizontal="left" wrapText="1"/>
    </xf>
    <xf numFmtId="0" fontId="5" fillId="0" borderId="15" xfId="11" applyBorder="1" applyAlignment="1">
      <alignment horizontal="left" wrapText="1"/>
    </xf>
    <xf numFmtId="0" fontId="5" fillId="16" borderId="15" xfId="11" applyFill="1" applyBorder="1" applyAlignment="1">
      <alignment horizontal="left" wrapText="1"/>
    </xf>
    <xf numFmtId="0" fontId="5" fillId="16" borderId="2" xfId="11" applyFill="1" applyBorder="1" applyAlignment="1">
      <alignment horizontal="left" wrapText="1"/>
    </xf>
    <xf numFmtId="0" fontId="6" fillId="16" borderId="5" xfId="11" applyFont="1" applyFill="1" applyBorder="1" applyAlignment="1">
      <alignment horizontal="left" wrapText="1"/>
    </xf>
    <xf numFmtId="0" fontId="5" fillId="0" borderId="15" xfId="11" applyBorder="1" applyAlignment="1">
      <alignment wrapText="1"/>
    </xf>
    <xf numFmtId="0" fontId="5" fillId="0" borderId="3" xfId="11" applyBorder="1" applyAlignment="1">
      <alignment horizontal="center" wrapText="1"/>
    </xf>
    <xf numFmtId="0" fontId="4" fillId="21" borderId="0" xfId="11" applyFont="1" applyFill="1" applyAlignment="1">
      <alignment wrapText="1"/>
    </xf>
    <xf numFmtId="0" fontId="0" fillId="12" borderId="5" xfId="11" applyFont="1" applyFill="1" applyBorder="1" applyAlignment="1">
      <alignment horizontal="center"/>
    </xf>
    <xf numFmtId="3" fontId="5" fillId="23" borderId="0" xfId="11" applyNumberFormat="1" applyFill="1"/>
    <xf numFmtId="169" fontId="7" fillId="0" borderId="0" xfId="11" applyNumberFormat="1" applyFont="1"/>
    <xf numFmtId="43" fontId="5" fillId="0" borderId="0" xfId="6"/>
    <xf numFmtId="0" fontId="0" fillId="0" borderId="0" xfId="0" applyAlignment="1">
      <alignment horizontal="center"/>
    </xf>
    <xf numFmtId="11" fontId="5" fillId="0" borderId="0" xfId="4" applyNumberFormat="1"/>
    <xf numFmtId="0" fontId="2" fillId="0" borderId="2" xfId="0" applyFont="1" applyBorder="1"/>
    <xf numFmtId="0" fontId="2" fillId="0" borderId="3" xfId="0" applyFont="1" applyBorder="1" applyAlignment="1">
      <alignment wrapText="1"/>
    </xf>
    <xf numFmtId="10" fontId="2" fillId="0" borderId="3" xfId="0" applyNumberFormat="1" applyFont="1" applyBorder="1" applyAlignment="1">
      <alignment wrapText="1"/>
    </xf>
    <xf numFmtId="10" fontId="2" fillId="0" borderId="4" xfId="0" applyNumberFormat="1" applyFont="1" applyBorder="1" applyAlignment="1">
      <alignment wrapText="1"/>
    </xf>
    <xf numFmtId="0" fontId="2" fillId="0" borderId="4" xfId="0" applyFont="1" applyBorder="1"/>
    <xf numFmtId="0" fontId="38" fillId="0" borderId="9" xfId="0" applyFont="1" applyBorder="1" applyAlignment="1">
      <alignment vertical="center"/>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0" fillId="0" borderId="5" xfId="0" applyBorder="1"/>
    <xf numFmtId="10" fontId="0" fillId="0" borderId="6" xfId="0" applyNumberFormat="1" applyBorder="1"/>
    <xf numFmtId="0" fontId="0" fillId="0" borderId="6" xfId="0" applyBorder="1"/>
    <xf numFmtId="0" fontId="38" fillId="0" borderId="7" xfId="0" applyFont="1" applyBorder="1" applyAlignment="1">
      <alignment vertical="center"/>
    </xf>
    <xf numFmtId="0" fontId="38" fillId="0" borderId="1" xfId="0" applyFont="1" applyBorder="1" applyAlignment="1">
      <alignment vertical="center" wrapText="1"/>
    </xf>
    <xf numFmtId="0" fontId="38" fillId="0" borderId="8" xfId="0" applyFont="1" applyBorder="1" applyAlignment="1">
      <alignment vertical="center" wrapText="1"/>
    </xf>
    <xf numFmtId="0" fontId="38" fillId="0" borderId="1" xfId="0" applyFont="1" applyBorder="1" applyAlignment="1">
      <alignment vertical="center"/>
    </xf>
    <xf numFmtId="0" fontId="39" fillId="0" borderId="9" xfId="0" applyFont="1" applyBorder="1" applyAlignment="1">
      <alignment vertical="center"/>
    </xf>
    <xf numFmtId="0" fontId="39" fillId="0" borderId="10" xfId="0" applyFont="1" applyBorder="1" applyAlignment="1">
      <alignment horizontal="right" vertical="center"/>
    </xf>
    <xf numFmtId="0" fontId="39" fillId="0" borderId="11" xfId="0" applyFont="1" applyBorder="1" applyAlignment="1">
      <alignment horizontal="right" vertical="center"/>
    </xf>
    <xf numFmtId="170" fontId="39" fillId="0" borderId="10" xfId="0" applyNumberFormat="1" applyFont="1" applyBorder="1" applyAlignment="1">
      <alignment horizontal="right" vertical="center"/>
    </xf>
    <xf numFmtId="0" fontId="39" fillId="0" borderId="5" xfId="0" applyFont="1" applyBorder="1" applyAlignment="1">
      <alignment vertical="center"/>
    </xf>
    <xf numFmtId="0" fontId="39" fillId="0" borderId="0" xfId="0" applyFont="1" applyAlignment="1">
      <alignment horizontal="right" vertical="center"/>
    </xf>
    <xf numFmtId="0" fontId="39" fillId="0" borderId="6" xfId="0" applyFont="1" applyBorder="1" applyAlignment="1">
      <alignment horizontal="right" vertical="center"/>
    </xf>
    <xf numFmtId="170" fontId="39" fillId="0" borderId="0" xfId="0" applyNumberFormat="1" applyFont="1" applyAlignment="1">
      <alignment horizontal="right" vertical="center"/>
    </xf>
    <xf numFmtId="0" fontId="39" fillId="29" borderId="5" xfId="0" applyFont="1" applyFill="1" applyBorder="1" applyAlignment="1">
      <alignment vertical="center"/>
    </xf>
    <xf numFmtId="0" fontId="39" fillId="29" borderId="0" xfId="0" applyFont="1" applyFill="1" applyAlignment="1">
      <alignment horizontal="right" vertical="center"/>
    </xf>
    <xf numFmtId="0" fontId="39" fillId="29" borderId="6" xfId="0" applyFont="1" applyFill="1" applyBorder="1" applyAlignment="1">
      <alignment horizontal="right" vertical="center"/>
    </xf>
    <xf numFmtId="11" fontId="39" fillId="29" borderId="0" xfId="0" applyNumberFormat="1" applyFont="1" applyFill="1" applyAlignment="1">
      <alignment horizontal="right" vertical="center"/>
    </xf>
    <xf numFmtId="170" fontId="39" fillId="29" borderId="0" xfId="0" applyNumberFormat="1" applyFont="1" applyFill="1" applyAlignment="1">
      <alignment horizontal="right" vertical="center"/>
    </xf>
    <xf numFmtId="11" fontId="39" fillId="29" borderId="6" xfId="0" applyNumberFormat="1" applyFont="1" applyFill="1" applyBorder="1" applyAlignment="1">
      <alignment horizontal="right" vertical="center"/>
    </xf>
    <xf numFmtId="0" fontId="0" fillId="0" borderId="7" xfId="0" applyBorder="1"/>
    <xf numFmtId="0" fontId="0" fillId="0" borderId="8" xfId="0" applyBorder="1"/>
    <xf numFmtId="1" fontId="39" fillId="0" borderId="0" xfId="0" applyNumberFormat="1" applyFont="1" applyAlignment="1">
      <alignment horizontal="right" vertical="center"/>
    </xf>
    <xf numFmtId="0" fontId="39" fillId="30" borderId="5" xfId="0" applyFont="1" applyFill="1" applyBorder="1" applyAlignment="1">
      <alignment vertical="center"/>
    </xf>
    <xf numFmtId="0" fontId="39" fillId="30" borderId="0" xfId="0" applyFont="1" applyFill="1" applyAlignment="1">
      <alignment horizontal="right" vertical="center"/>
    </xf>
    <xf numFmtId="0" fontId="39" fillId="30" borderId="6" xfId="0" applyFont="1" applyFill="1" applyBorder="1" applyAlignment="1">
      <alignment horizontal="right" vertical="center"/>
    </xf>
    <xf numFmtId="1" fontId="39" fillId="30" borderId="0" xfId="0" applyNumberFormat="1" applyFont="1" applyFill="1" applyAlignment="1">
      <alignment horizontal="right" vertical="center"/>
    </xf>
    <xf numFmtId="0" fontId="0" fillId="0" borderId="1" xfId="0" applyBorder="1"/>
    <xf numFmtId="9" fontId="0" fillId="0" borderId="1" xfId="1" applyFont="1" applyBorder="1"/>
    <xf numFmtId="9" fontId="0" fillId="0" borderId="8" xfId="1" applyFont="1" applyBorder="1"/>
    <xf numFmtId="0" fontId="38" fillId="0" borderId="2" xfId="0" applyFont="1" applyBorder="1" applyAlignment="1">
      <alignment vertical="center"/>
    </xf>
    <xf numFmtId="3" fontId="38" fillId="0" borderId="3" xfId="0" applyNumberFormat="1" applyFont="1" applyBorder="1" applyAlignment="1">
      <alignment horizontal="center" vertical="center"/>
    </xf>
    <xf numFmtId="3" fontId="38" fillId="0" borderId="4" xfId="0" applyNumberFormat="1" applyFont="1" applyBorder="1" applyAlignment="1">
      <alignment horizontal="center" vertical="center"/>
    </xf>
    <xf numFmtId="0" fontId="0" fillId="0" borderId="3" xfId="0" applyBorder="1"/>
    <xf numFmtId="170" fontId="0" fillId="0" borderId="3" xfId="0" applyNumberFormat="1" applyBorder="1"/>
    <xf numFmtId="0" fontId="0" fillId="0" borderId="4" xfId="0" applyBorder="1"/>
    <xf numFmtId="0" fontId="2" fillId="0" borderId="9" xfId="0" applyFont="1" applyBorder="1"/>
    <xf numFmtId="0" fontId="2" fillId="0" borderId="10" xfId="0" applyFont="1" applyBorder="1"/>
    <xf numFmtId="0" fontId="2" fillId="0" borderId="11" xfId="0" applyFont="1" applyBorder="1"/>
    <xf numFmtId="0" fontId="2" fillId="0" borderId="7" xfId="0" applyFont="1" applyBorder="1"/>
    <xf numFmtId="0" fontId="2" fillId="0" borderId="1" xfId="0" applyFont="1" applyBorder="1"/>
    <xf numFmtId="0" fontId="2" fillId="0" borderId="8" xfId="0" applyFont="1" applyBorder="1"/>
    <xf numFmtId="0" fontId="38" fillId="0" borderId="2" xfId="0" applyFont="1" applyBorder="1" applyAlignment="1">
      <alignment horizontal="left"/>
    </xf>
    <xf numFmtId="0" fontId="38" fillId="0" borderId="3" xfId="0" applyFont="1" applyBorder="1" applyAlignment="1">
      <alignment horizontal="left" wrapText="1"/>
    </xf>
    <xf numFmtId="0" fontId="38" fillId="0" borderId="4" xfId="0" applyFont="1" applyBorder="1" applyAlignment="1">
      <alignment horizontal="left" wrapText="1"/>
    </xf>
    <xf numFmtId="0" fontId="27" fillId="0" borderId="5" xfId="0" applyFont="1" applyBorder="1" applyAlignment="1">
      <alignment horizontal="left" vertical="center"/>
    </xf>
    <xf numFmtId="0" fontId="27" fillId="0" borderId="0" xfId="0" applyFont="1" applyAlignment="1">
      <alignment horizontal="center" vertical="center"/>
    </xf>
    <xf numFmtId="10" fontId="27" fillId="0" borderId="6" xfId="0" applyNumberFormat="1" applyFont="1" applyBorder="1" applyAlignment="1">
      <alignment horizontal="center" vertical="center"/>
    </xf>
    <xf numFmtId="9" fontId="27" fillId="0" borderId="6" xfId="0" applyNumberFormat="1" applyFont="1" applyBorder="1" applyAlignment="1">
      <alignment horizontal="center" vertical="center"/>
    </xf>
    <xf numFmtId="0" fontId="27" fillId="0" borderId="1" xfId="0" applyFont="1" applyBorder="1" applyAlignment="1">
      <alignment horizontal="center" vertical="center"/>
    </xf>
    <xf numFmtId="9" fontId="27" fillId="0" borderId="8" xfId="0" applyNumberFormat="1" applyFont="1" applyBorder="1" applyAlignment="1">
      <alignment horizontal="center" vertical="center"/>
    </xf>
    <xf numFmtId="0" fontId="0" fillId="0" borderId="0" xfId="0" applyAlignment="1">
      <alignment horizontal="left"/>
    </xf>
    <xf numFmtId="9" fontId="5" fillId="0" borderId="0" xfId="1" applyFont="1"/>
    <xf numFmtId="9" fontId="2" fillId="11" borderId="15" xfId="1" applyFont="1" applyFill="1" applyBorder="1" applyAlignment="1">
      <alignment wrapText="1"/>
    </xf>
    <xf numFmtId="3" fontId="2" fillId="11" borderId="15" xfId="0" applyNumberFormat="1" applyFont="1" applyFill="1" applyBorder="1" applyAlignment="1">
      <alignment wrapText="1"/>
    </xf>
    <xf numFmtId="0" fontId="1" fillId="0" borderId="0" xfId="13" applyAlignment="1">
      <alignment horizontal="center"/>
    </xf>
    <xf numFmtId="0" fontId="27" fillId="0" borderId="0" xfId="0" applyFont="1" applyBorder="1" applyAlignment="1">
      <alignment horizontal="center" vertical="center"/>
    </xf>
    <xf numFmtId="0" fontId="27" fillId="0" borderId="7" xfId="14" applyFont="1" applyFill="1" applyBorder="1"/>
    <xf numFmtId="0" fontId="39" fillId="0" borderId="5" xfId="0" applyFont="1" applyFill="1" applyBorder="1" applyAlignment="1">
      <alignment vertical="center"/>
    </xf>
    <xf numFmtId="0" fontId="39" fillId="0" borderId="0" xfId="0" applyFont="1" applyFill="1" applyAlignment="1">
      <alignment horizontal="right" vertical="center"/>
    </xf>
    <xf numFmtId="0" fontId="39" fillId="0" borderId="6" xfId="0" applyFont="1" applyFill="1" applyBorder="1" applyAlignment="1">
      <alignment horizontal="right" vertical="center"/>
    </xf>
    <xf numFmtId="1" fontId="39" fillId="0" borderId="0" xfId="0" applyNumberFormat="1" applyFont="1" applyFill="1" applyAlignment="1">
      <alignment horizontal="right" vertical="center"/>
    </xf>
    <xf numFmtId="0" fontId="8" fillId="12" borderId="13" xfId="11" applyFont="1" applyFill="1" applyBorder="1" applyAlignment="1">
      <alignment horizontal="center"/>
    </xf>
    <xf numFmtId="0" fontId="8" fillId="12" borderId="3" xfId="11" applyFont="1" applyFill="1" applyBorder="1" applyAlignment="1">
      <alignment horizontal="center"/>
    </xf>
    <xf numFmtId="0" fontId="7" fillId="12" borderId="13" xfId="11" applyFont="1" applyFill="1" applyBorder="1" applyAlignment="1">
      <alignment horizontal="center"/>
    </xf>
    <xf numFmtId="0" fontId="5" fillId="0" borderId="3" xfId="11" applyBorder="1" applyAlignment="1">
      <alignment horizontal="center"/>
    </xf>
    <xf numFmtId="0" fontId="5" fillId="0" borderId="0" xfId="4" applyAlignment="1">
      <alignment horizontal="center"/>
    </xf>
    <xf numFmtId="0" fontId="6" fillId="12" borderId="0" xfId="4" applyFont="1" applyFill="1" applyAlignment="1">
      <alignment horizontal="center"/>
    </xf>
    <xf numFmtId="0" fontId="0" fillId="0" borderId="0" xfId="0" applyAlignment="1">
      <alignment horizontal="center"/>
    </xf>
    <xf numFmtId="0" fontId="1" fillId="0" borderId="26" xfId="8" applyBorder="1" applyAlignment="1">
      <alignment horizontal="center"/>
    </xf>
    <xf numFmtId="0" fontId="1" fillId="0" borderId="0" xfId="8" applyAlignment="1">
      <alignment horizontal="center"/>
    </xf>
    <xf numFmtId="0" fontId="0" fillId="12" borderId="0" xfId="0" applyFill="1" applyAlignment="1">
      <alignment horizontal="center"/>
    </xf>
    <xf numFmtId="0" fontId="2" fillId="11" borderId="15" xfId="0" applyFont="1" applyFill="1" applyBorder="1" applyAlignment="1">
      <alignment wrapText="1"/>
    </xf>
    <xf numFmtId="10" fontId="0" fillId="0" borderId="0" xfId="1" applyNumberFormat="1" applyFont="1"/>
    <xf numFmtId="166" fontId="1" fillId="0" borderId="0" xfId="1" applyNumberFormat="1"/>
    <xf numFmtId="9" fontId="0" fillId="12" borderId="0" xfId="0" applyNumberFormat="1" applyFill="1"/>
    <xf numFmtId="164" fontId="0" fillId="0" borderId="0" xfId="0" applyNumberFormat="1"/>
    <xf numFmtId="0" fontId="6" fillId="31" borderId="9" xfId="0" applyFont="1" applyFill="1" applyBorder="1" applyAlignment="1">
      <alignment horizontal="center"/>
    </xf>
    <xf numFmtId="0" fontId="6" fillId="11" borderId="9" xfId="0" applyFont="1" applyFill="1" applyBorder="1" applyAlignment="1">
      <alignment horizontal="center"/>
    </xf>
    <xf numFmtId="0" fontId="6" fillId="11" borderId="10" xfId="0" applyFont="1" applyFill="1" applyBorder="1" applyAlignment="1">
      <alignment horizontal="center"/>
    </xf>
    <xf numFmtId="0" fontId="6" fillId="11" borderId="11" xfId="0" applyFont="1" applyFill="1" applyBorder="1" applyAlignment="1">
      <alignment horizontal="center"/>
    </xf>
    <xf numFmtId="0" fontId="6" fillId="32" borderId="0" xfId="0" applyFont="1" applyFill="1" applyAlignment="1">
      <alignment horizontal="center"/>
    </xf>
    <xf numFmtId="0" fontId="6" fillId="33" borderId="0" xfId="0" applyFont="1" applyFill="1" applyAlignment="1">
      <alignment horizontal="center"/>
    </xf>
    <xf numFmtId="0" fontId="6" fillId="31" borderId="0" xfId="0" applyFont="1" applyFill="1" applyAlignment="1">
      <alignment horizontal="center"/>
    </xf>
    <xf numFmtId="0" fontId="12" fillId="11" borderId="5" xfId="0" applyFont="1" applyFill="1" applyBorder="1"/>
    <xf numFmtId="0" fontId="6" fillId="11" borderId="0" xfId="0" applyFont="1" applyFill="1" applyAlignment="1">
      <alignment horizontal="center"/>
    </xf>
    <xf numFmtId="10" fontId="1" fillId="31" borderId="0" xfId="1" applyNumberFormat="1" applyFill="1"/>
    <xf numFmtId="10" fontId="12" fillId="32" borderId="0" xfId="0" applyNumberFormat="1" applyFont="1" applyFill="1"/>
    <xf numFmtId="10" fontId="1" fillId="0" borderId="0" xfId="1" applyNumberFormat="1" applyFill="1"/>
    <xf numFmtId="166" fontId="1" fillId="0" borderId="0" xfId="1" applyNumberFormat="1" applyFill="1"/>
    <xf numFmtId="10" fontId="12" fillId="33" borderId="0" xfId="0" applyNumberFormat="1" applyFont="1" applyFill="1"/>
    <xf numFmtId="10" fontId="12" fillId="31" borderId="0" xfId="0" applyNumberFormat="1" applyFont="1" applyFill="1"/>
    <xf numFmtId="0" fontId="2" fillId="0" borderId="5" xfId="0" applyFont="1" applyBorder="1"/>
    <xf numFmtId="10" fontId="12" fillId="31" borderId="0" xfId="1" applyNumberFormat="1" applyFont="1" applyFill="1"/>
    <xf numFmtId="10" fontId="12" fillId="0" borderId="0" xfId="1" applyNumberFormat="1" applyFont="1"/>
    <xf numFmtId="10" fontId="12" fillId="32" borderId="0" xfId="1" applyNumberFormat="1" applyFont="1" applyFill="1"/>
    <xf numFmtId="10" fontId="12" fillId="14" borderId="0" xfId="1" applyNumberFormat="1" applyFont="1" applyFill="1"/>
    <xf numFmtId="10" fontId="12" fillId="33" borderId="0" xfId="1" applyNumberFormat="1" applyFont="1" applyFill="1"/>
    <xf numFmtId="10" fontId="12" fillId="0" borderId="0" xfId="1" applyNumberFormat="1" applyFont="1" applyFill="1"/>
    <xf numFmtId="0" fontId="7" fillId="2" borderId="12" xfId="11" applyFont="1" applyFill="1" applyBorder="1"/>
    <xf numFmtId="0" fontId="7" fillId="3" borderId="14" xfId="11" applyFont="1" applyFill="1" applyBorder="1"/>
    <xf numFmtId="0" fontId="8" fillId="3" borderId="12" xfId="11" applyFont="1" applyFill="1" applyBorder="1" applyAlignment="1">
      <alignment wrapText="1"/>
    </xf>
    <xf numFmtId="0" fontId="7" fillId="4" borderId="4" xfId="11" applyFont="1" applyFill="1" applyBorder="1" applyAlignment="1">
      <alignment wrapText="1"/>
    </xf>
    <xf numFmtId="0" fontId="7" fillId="2" borderId="14" xfId="11" applyFont="1" applyFill="1" applyBorder="1"/>
    <xf numFmtId="0" fontId="8" fillId="3" borderId="15" xfId="11" applyFont="1" applyFill="1" applyBorder="1" applyAlignment="1">
      <alignment horizontal="center" vertical="center" wrapText="1"/>
    </xf>
    <xf numFmtId="0" fontId="8" fillId="3" borderId="14" xfId="11" applyFont="1" applyFill="1" applyBorder="1" applyAlignment="1">
      <alignment wrapText="1"/>
    </xf>
    <xf numFmtId="0" fontId="7" fillId="3" borderId="13" xfId="11" applyFont="1" applyFill="1" applyBorder="1" applyAlignment="1">
      <alignment horizontal="center"/>
    </xf>
    <xf numFmtId="0" fontId="8" fillId="3" borderId="13" xfId="11" applyFont="1" applyFill="1" applyBorder="1" applyAlignment="1">
      <alignment horizontal="center"/>
    </xf>
    <xf numFmtId="0" fontId="8" fillId="3" borderId="15" xfId="11" applyFont="1" applyFill="1" applyBorder="1" applyAlignment="1">
      <alignment horizontal="center"/>
    </xf>
    <xf numFmtId="0" fontId="8" fillId="3" borderId="3" xfId="11" applyFont="1" applyFill="1" applyBorder="1" applyAlignment="1">
      <alignment horizontal="center" wrapText="1"/>
    </xf>
    <xf numFmtId="0" fontId="7" fillId="3" borderId="3" xfId="11" applyFont="1" applyFill="1" applyBorder="1" applyAlignment="1">
      <alignment horizontal="center"/>
    </xf>
    <xf numFmtId="0" fontId="8" fillId="3" borderId="3" xfId="11" applyFont="1" applyFill="1" applyBorder="1" applyAlignment="1">
      <alignment horizontal="center"/>
    </xf>
    <xf numFmtId="0" fontId="7" fillId="3" borderId="3" xfId="11" applyFont="1" applyFill="1" applyBorder="1" applyAlignment="1">
      <alignment horizontal="center" wrapText="1"/>
    </xf>
    <xf numFmtId="0" fontId="7" fillId="2" borderId="14" xfId="11" applyFont="1" applyFill="1" applyBorder="1" applyAlignment="1">
      <alignment horizontal="center"/>
    </xf>
    <xf numFmtId="0" fontId="7" fillId="3" borderId="14" xfId="11" applyFont="1" applyFill="1" applyBorder="1" applyAlignment="1">
      <alignment horizontal="right"/>
    </xf>
    <xf numFmtId="10" fontId="5" fillId="0" borderId="0" xfId="10" applyNumberFormat="1" applyFont="1" applyFill="1" applyBorder="1"/>
    <xf numFmtId="0" fontId="7" fillId="3" borderId="14" xfId="11" applyFont="1" applyFill="1" applyBorder="1" applyAlignment="1">
      <alignment horizontal="right" wrapText="1"/>
    </xf>
    <xf numFmtId="10" fontId="7" fillId="0" borderId="0" xfId="10" applyNumberFormat="1" applyFont="1" applyFill="1" applyBorder="1"/>
    <xf numFmtId="0" fontId="41" fillId="2" borderId="14" xfId="11" applyFont="1" applyFill="1" applyBorder="1" applyAlignment="1">
      <alignment horizontal="center"/>
    </xf>
    <xf numFmtId="0" fontId="41" fillId="3" borderId="14" xfId="11" applyFont="1" applyFill="1" applyBorder="1" applyAlignment="1">
      <alignment horizontal="center"/>
    </xf>
    <xf numFmtId="0" fontId="7" fillId="34" borderId="0" xfId="11" applyFont="1" applyFill="1"/>
    <xf numFmtId="43" fontId="7" fillId="0" borderId="0" xfId="12" applyFont="1" applyFill="1" applyBorder="1"/>
    <xf numFmtId="0" fontId="7" fillId="35" borderId="0" xfId="11" applyFont="1" applyFill="1"/>
    <xf numFmtId="167" fontId="7" fillId="36" borderId="0" xfId="11" applyNumberFormat="1" applyFont="1" applyFill="1"/>
    <xf numFmtId="1" fontId="7" fillId="37" borderId="0" xfId="11" applyNumberFormat="1" applyFont="1" applyFill="1"/>
    <xf numFmtId="0" fontId="5" fillId="38" borderId="0" xfId="0" applyFont="1" applyFill="1"/>
    <xf numFmtId="0" fontId="7" fillId="38" borderId="0" xfId="11" applyFont="1" applyFill="1"/>
    <xf numFmtId="0" fontId="9" fillId="39" borderId="0" xfId="11" applyFont="1" applyFill="1"/>
    <xf numFmtId="3" fontId="5" fillId="35" borderId="0" xfId="0" applyNumberFormat="1" applyFont="1" applyFill="1"/>
    <xf numFmtId="164" fontId="7" fillId="0" borderId="0" xfId="6" applyNumberFormat="1" applyFont="1" applyFill="1" applyBorder="1"/>
    <xf numFmtId="9" fontId="5" fillId="0" borderId="0" xfId="1" applyFont="1" applyFill="1" applyBorder="1"/>
    <xf numFmtId="43" fontId="7" fillId="0" borderId="0" xfId="11" applyNumberFormat="1" applyFont="1"/>
    <xf numFmtId="0" fontId="41" fillId="2" borderId="14" xfId="11" applyFont="1" applyFill="1" applyBorder="1"/>
    <xf numFmtId="9" fontId="7" fillId="0" borderId="0" xfId="10" applyFont="1" applyFill="1" applyBorder="1"/>
    <xf numFmtId="164" fontId="9" fillId="0" borderId="0" xfId="6" applyNumberFormat="1" applyFont="1" applyFill="1" applyBorder="1"/>
    <xf numFmtId="164" fontId="7" fillId="35" borderId="0" xfId="6" applyNumberFormat="1" applyFont="1" applyFill="1" applyBorder="1"/>
    <xf numFmtId="3" fontId="7" fillId="35" borderId="0" xfId="11" applyNumberFormat="1" applyFont="1" applyFill="1"/>
    <xf numFmtId="0" fontId="5" fillId="36" borderId="0" xfId="0" applyFont="1" applyFill="1"/>
    <xf numFmtId="0" fontId="41" fillId="2" borderId="0" xfId="11" applyFont="1" applyFill="1"/>
    <xf numFmtId="0" fontId="20" fillId="14" borderId="15" xfId="8" applyFont="1" applyFill="1" applyBorder="1" applyAlignment="1">
      <alignment horizontal="center"/>
    </xf>
    <xf numFmtId="4" fontId="1" fillId="0" borderId="0" xfId="15" applyNumberFormat="1"/>
    <xf numFmtId="0" fontId="2" fillId="0" borderId="0" xfId="0" applyFont="1" applyAlignment="1">
      <alignment horizontal="left" vertical="top"/>
    </xf>
    <xf numFmtId="0" fontId="2" fillId="0" borderId="0" xfId="0" applyFont="1" applyAlignment="1">
      <alignment horizontal="left" vertical="top" wrapText="1"/>
    </xf>
    <xf numFmtId="0" fontId="2" fillId="0" borderId="1" xfId="0" applyFont="1" applyBorder="1" applyAlignment="1">
      <alignment horizontal="center" vertical="top"/>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40" fillId="0" borderId="10" xfId="0" applyFont="1" applyBorder="1" applyAlignment="1">
      <alignment horizontal="left" vertical="center" wrapText="1"/>
    </xf>
    <xf numFmtId="0" fontId="40" fillId="0" borderId="0" xfId="0" applyFont="1" applyAlignment="1">
      <alignment horizontal="left" vertical="center" wrapText="1"/>
    </xf>
    <xf numFmtId="0" fontId="2" fillId="0" borderId="0" xfId="0" applyFont="1" applyAlignment="1">
      <alignment horizontal="left"/>
    </xf>
    <xf numFmtId="0" fontId="0" fillId="0" borderId="5" xfId="0" quotePrefix="1" applyBorder="1" applyAlignment="1">
      <alignment horizontal="left" wrapText="1"/>
    </xf>
    <xf numFmtId="0" fontId="0" fillId="0" borderId="0" xfId="0" quotePrefix="1" applyAlignment="1">
      <alignment horizontal="left" wrapText="1"/>
    </xf>
    <xf numFmtId="0" fontId="7" fillId="0" borderId="5" xfId="11" quotePrefix="1" applyFont="1" applyBorder="1" applyAlignment="1">
      <alignment horizontal="left" wrapText="1"/>
    </xf>
    <xf numFmtId="0" fontId="7" fillId="0" borderId="0" xfId="11" quotePrefix="1" applyFont="1" applyAlignment="1">
      <alignment horizontal="left" wrapText="1"/>
    </xf>
    <xf numFmtId="0" fontId="5" fillId="0" borderId="10" xfId="0" quotePrefix="1" applyFont="1" applyBorder="1" applyAlignment="1">
      <alignment horizontal="left" wrapText="1"/>
    </xf>
    <xf numFmtId="0" fontId="5" fillId="0" borderId="0" xfId="0" quotePrefix="1" applyFont="1" applyAlignment="1">
      <alignment horizontal="left" wrapText="1"/>
    </xf>
    <xf numFmtId="0" fontId="22" fillId="11" borderId="0" xfId="0" applyFont="1" applyFill="1" applyAlignment="1">
      <alignment horizontal="center"/>
    </xf>
    <xf numFmtId="0" fontId="7" fillId="0" borderId="9" xfId="11" applyFont="1" applyBorder="1" applyAlignment="1">
      <alignment horizontal="left" vertical="center" wrapText="1"/>
    </xf>
    <xf numFmtId="0" fontId="7" fillId="0" borderId="10" xfId="11" applyFont="1" applyBorder="1" applyAlignment="1">
      <alignment horizontal="left" vertical="center" wrapText="1"/>
    </xf>
    <xf numFmtId="0" fontId="7" fillId="0" borderId="11" xfId="11" applyFont="1" applyBorder="1" applyAlignment="1">
      <alignment horizontal="left" vertical="center" wrapText="1"/>
    </xf>
    <xf numFmtId="0" fontId="7" fillId="0" borderId="5" xfId="11" applyFont="1" applyBorder="1" applyAlignment="1">
      <alignment horizontal="left" vertical="center" wrapText="1"/>
    </xf>
    <xf numFmtId="0" fontId="7" fillId="0" borderId="0" xfId="11" applyFont="1" applyAlignment="1">
      <alignment horizontal="left" vertical="center" wrapText="1"/>
    </xf>
    <xf numFmtId="0" fontId="7" fillId="0" borderId="6" xfId="11" applyFont="1" applyBorder="1" applyAlignment="1">
      <alignment horizontal="left" vertical="center" wrapText="1"/>
    </xf>
    <xf numFmtId="0" fontId="7" fillId="0" borderId="7" xfId="11" applyFont="1" applyBorder="1" applyAlignment="1">
      <alignment horizontal="left" vertical="center" wrapText="1"/>
    </xf>
    <xf numFmtId="0" fontId="7" fillId="0" borderId="1" xfId="11" applyFont="1" applyBorder="1" applyAlignment="1">
      <alignment horizontal="left" vertical="center" wrapText="1"/>
    </xf>
    <xf numFmtId="0" fontId="7" fillId="0" borderId="8" xfId="11" applyFont="1" applyBorder="1" applyAlignment="1">
      <alignment horizontal="left" vertical="center" wrapText="1"/>
    </xf>
    <xf numFmtId="0" fontId="5" fillId="0" borderId="5" xfId="11" quotePrefix="1" applyBorder="1" applyAlignment="1">
      <alignment horizontal="left" wrapText="1"/>
    </xf>
    <xf numFmtId="0" fontId="5" fillId="0" borderId="0" xfId="11" quotePrefix="1" applyAlignment="1">
      <alignment horizontal="left" wrapText="1"/>
    </xf>
    <xf numFmtId="0" fontId="7" fillId="0" borderId="5" xfId="11" quotePrefix="1" applyFont="1" applyBorder="1" applyAlignment="1">
      <alignment horizontal="center"/>
    </xf>
    <xf numFmtId="0" fontId="7" fillId="0" borderId="0" xfId="11" quotePrefix="1" applyFont="1" applyAlignment="1">
      <alignment horizontal="center"/>
    </xf>
    <xf numFmtId="0" fontId="2" fillId="11" borderId="0" xfId="0" applyFont="1" applyFill="1" applyAlignment="1">
      <alignment horizontal="center"/>
    </xf>
    <xf numFmtId="0" fontId="7" fillId="0" borderId="9" xfId="11" applyFont="1" applyBorder="1" applyAlignment="1">
      <alignment horizontal="center"/>
    </xf>
    <xf numFmtId="0" fontId="7" fillId="0" borderId="10" xfId="11" applyFont="1" applyBorder="1" applyAlignment="1">
      <alignment horizontal="center"/>
    </xf>
    <xf numFmtId="0" fontId="7" fillId="0" borderId="11" xfId="11" applyFont="1" applyBorder="1" applyAlignment="1">
      <alignment horizontal="center"/>
    </xf>
    <xf numFmtId="0" fontId="7" fillId="3" borderId="12" xfId="11" applyFont="1" applyFill="1" applyBorder="1" applyAlignment="1">
      <alignment horizontal="center"/>
    </xf>
    <xf numFmtId="0" fontId="7" fillId="3" borderId="13" xfId="11" applyFont="1" applyFill="1" applyBorder="1" applyAlignment="1">
      <alignment horizontal="center"/>
    </xf>
    <xf numFmtId="0" fontId="7" fillId="0" borderId="2" xfId="11" applyFont="1" applyBorder="1" applyAlignment="1">
      <alignment horizontal="center"/>
    </xf>
    <xf numFmtId="0" fontId="7" fillId="0" borderId="4" xfId="11" applyFont="1" applyBorder="1" applyAlignment="1">
      <alignment horizontal="center"/>
    </xf>
    <xf numFmtId="0" fontId="8" fillId="0" borderId="2" xfId="11" applyFont="1" applyBorder="1" applyAlignment="1">
      <alignment horizontal="center"/>
    </xf>
    <xf numFmtId="0" fontId="8" fillId="0" borderId="3" xfId="11" applyFont="1" applyBorder="1" applyAlignment="1">
      <alignment horizontal="center"/>
    </xf>
    <xf numFmtId="0" fontId="8" fillId="0" borderId="4" xfId="11" applyFont="1" applyBorder="1" applyAlignment="1">
      <alignment horizontal="center"/>
    </xf>
    <xf numFmtId="0" fontId="8" fillId="3" borderId="12" xfId="11" applyFont="1" applyFill="1" applyBorder="1" applyAlignment="1">
      <alignment horizontal="center"/>
    </xf>
    <xf numFmtId="0" fontId="8" fillId="3" borderId="13" xfId="11" applyFont="1" applyFill="1" applyBorder="1" applyAlignment="1">
      <alignment horizontal="center"/>
    </xf>
    <xf numFmtId="0" fontId="8" fillId="3" borderId="12" xfId="11" applyFont="1" applyFill="1" applyBorder="1" applyAlignment="1">
      <alignment horizontal="center" wrapText="1"/>
    </xf>
    <xf numFmtId="0" fontId="8" fillId="3" borderId="14" xfId="11" applyFont="1" applyFill="1" applyBorder="1" applyAlignment="1">
      <alignment horizontal="center" wrapText="1"/>
    </xf>
    <xf numFmtId="0" fontId="7" fillId="0" borderId="2" xfId="11" applyFont="1" applyBorder="1" applyAlignment="1">
      <alignment horizontal="center" vertical="center" wrapText="1"/>
    </xf>
    <xf numFmtId="0" fontId="7" fillId="0" borderId="3" xfId="11" applyFont="1" applyBorder="1" applyAlignment="1">
      <alignment horizontal="center" vertical="center" wrapText="1"/>
    </xf>
    <xf numFmtId="0" fontId="7" fillId="0" borderId="4" xfId="11" applyFont="1" applyBorder="1" applyAlignment="1">
      <alignment horizontal="center" vertical="center" wrapText="1"/>
    </xf>
    <xf numFmtId="0" fontId="5" fillId="3" borderId="15" xfId="0" applyFont="1" applyFill="1" applyBorder="1" applyAlignment="1">
      <alignment horizontal="center"/>
    </xf>
    <xf numFmtId="0" fontId="7" fillId="3" borderId="14" xfId="11" applyFont="1" applyFill="1" applyBorder="1" applyAlignment="1">
      <alignment horizontal="center"/>
    </xf>
    <xf numFmtId="0" fontId="8" fillId="12" borderId="12" xfId="11" applyFont="1" applyFill="1" applyBorder="1" applyAlignment="1">
      <alignment horizontal="center"/>
    </xf>
    <xf numFmtId="0" fontId="8" fillId="12" borderId="13" xfId="11" applyFont="1" applyFill="1" applyBorder="1" applyAlignment="1">
      <alignment horizontal="center"/>
    </xf>
    <xf numFmtId="0" fontId="8" fillId="12" borderId="12" xfId="11" applyFont="1" applyFill="1" applyBorder="1" applyAlignment="1">
      <alignment horizontal="center" wrapText="1"/>
    </xf>
    <xf numFmtId="0" fontId="8" fillId="12" borderId="14" xfId="11" applyFont="1" applyFill="1" applyBorder="1" applyAlignment="1">
      <alignment horizontal="center" wrapText="1"/>
    </xf>
    <xf numFmtId="0" fontId="0" fillId="12" borderId="15" xfId="0" applyFill="1" applyBorder="1" applyAlignment="1">
      <alignment horizontal="center"/>
    </xf>
    <xf numFmtId="0" fontId="7" fillId="12" borderId="14" xfId="11" applyFont="1" applyFill="1" applyBorder="1" applyAlignment="1">
      <alignment horizontal="center"/>
    </xf>
    <xf numFmtId="0" fontId="7" fillId="12" borderId="12" xfId="11" applyFont="1" applyFill="1" applyBorder="1" applyAlignment="1">
      <alignment horizontal="center"/>
    </xf>
    <xf numFmtId="0" fontId="7" fillId="12" borderId="13" xfId="11" applyFont="1" applyFill="1" applyBorder="1" applyAlignment="1">
      <alignment horizontal="center"/>
    </xf>
    <xf numFmtId="0" fontId="7" fillId="0" borderId="10" xfId="0" applyFont="1" applyBorder="1" applyAlignment="1"/>
    <xf numFmtId="0" fontId="7" fillId="0" borderId="16" xfId="0" applyFont="1" applyBorder="1" applyAlignment="1"/>
    <xf numFmtId="0" fontId="7" fillId="3" borderId="12" xfId="0" applyFont="1" applyFill="1" applyBorder="1" applyAlignment="1"/>
    <xf numFmtId="0" fontId="7" fillId="3" borderId="14" xfId="0" applyFont="1" applyFill="1" applyBorder="1" applyAlignment="1"/>
    <xf numFmtId="0" fontId="7" fillId="0" borderId="3" xfId="0" applyFont="1" applyBorder="1" applyAlignment="1"/>
    <xf numFmtId="0" fontId="7" fillId="0" borderId="17" xfId="0" applyFont="1" applyBorder="1" applyAlignment="1"/>
    <xf numFmtId="0" fontId="8" fillId="0" borderId="3" xfId="0" applyFont="1" applyBorder="1" applyAlignment="1"/>
    <xf numFmtId="0" fontId="8" fillId="0" borderId="17" xfId="0" applyFont="1" applyBorder="1" applyAlignment="1"/>
    <xf numFmtId="0" fontId="8" fillId="3" borderId="12" xfId="0" applyFont="1" applyFill="1" applyBorder="1" applyAlignment="1"/>
    <xf numFmtId="0" fontId="8" fillId="3" borderId="14" xfId="0" applyFont="1" applyFill="1" applyBorder="1" applyAlignment="1"/>
    <xf numFmtId="0" fontId="7" fillId="3" borderId="22" xfId="0" applyFont="1" applyFill="1" applyBorder="1" applyAlignment="1"/>
    <xf numFmtId="0" fontId="8" fillId="3" borderId="12" xfId="0" applyFont="1" applyFill="1" applyBorder="1" applyAlignment="1">
      <alignment wrapText="1"/>
    </xf>
    <xf numFmtId="0" fontId="8" fillId="3" borderId="14" xfId="0" applyFont="1" applyFill="1" applyBorder="1" applyAlignment="1">
      <alignment wrapText="1"/>
    </xf>
    <xf numFmtId="0" fontId="8" fillId="3" borderId="22" xfId="0" applyFont="1" applyFill="1" applyBorder="1" applyAlignment="1">
      <alignment wrapText="1"/>
    </xf>
    <xf numFmtId="0" fontId="8" fillId="3" borderId="5" xfId="0" applyFont="1" applyFill="1" applyBorder="1" applyAlignment="1">
      <alignment wrapText="1"/>
    </xf>
    <xf numFmtId="0" fontId="6" fillId="3" borderId="18" xfId="0" applyFont="1" applyFill="1" applyBorder="1" applyAlignment="1">
      <alignment horizontal="left"/>
    </xf>
    <xf numFmtId="0" fontId="6" fillId="3" borderId="19" xfId="0" applyFont="1" applyFill="1" applyBorder="1" applyAlignment="1">
      <alignment horizontal="left"/>
    </xf>
    <xf numFmtId="0" fontId="6" fillId="3" borderId="20" xfId="0" applyFont="1" applyFill="1" applyBorder="1" applyAlignment="1">
      <alignment horizontal="left"/>
    </xf>
    <xf numFmtId="0" fontId="8" fillId="12" borderId="14" xfId="11" applyFont="1" applyFill="1" applyBorder="1" applyAlignment="1">
      <alignment horizontal="center"/>
    </xf>
    <xf numFmtId="0" fontId="8" fillId="12" borderId="2" xfId="11" applyFont="1" applyFill="1" applyBorder="1" applyAlignment="1">
      <alignment horizontal="center"/>
    </xf>
    <xf numFmtId="0" fontId="8" fillId="12" borderId="3" xfId="11" applyFont="1" applyFill="1" applyBorder="1" applyAlignment="1">
      <alignment horizontal="center"/>
    </xf>
    <xf numFmtId="0" fontId="8" fillId="12" borderId="4" xfId="11" applyFont="1" applyFill="1" applyBorder="1" applyAlignment="1">
      <alignment horizontal="center"/>
    </xf>
    <xf numFmtId="0" fontId="0" fillId="11" borderId="2" xfId="11" applyFont="1" applyFill="1" applyBorder="1" applyAlignment="1">
      <alignment horizontal="center"/>
    </xf>
    <xf numFmtId="0" fontId="0" fillId="11" borderId="3" xfId="11" applyFont="1" applyFill="1" applyBorder="1" applyAlignment="1">
      <alignment horizontal="center"/>
    </xf>
    <xf numFmtId="0" fontId="0" fillId="11" borderId="4" xfId="11" applyFont="1" applyFill="1" applyBorder="1" applyAlignment="1">
      <alignment horizontal="center"/>
    </xf>
    <xf numFmtId="0" fontId="5" fillId="0" borderId="2" xfId="11" applyBorder="1" applyAlignment="1">
      <alignment horizontal="center"/>
    </xf>
    <xf numFmtId="0" fontId="5" fillId="0" borderId="3" xfId="11" applyBorder="1" applyAlignment="1">
      <alignment horizontal="center"/>
    </xf>
    <xf numFmtId="0" fontId="5" fillId="0" borderId="4" xfId="11" applyBorder="1" applyAlignment="1">
      <alignment horizontal="center"/>
    </xf>
    <xf numFmtId="0" fontId="26" fillId="12" borderId="2" xfId="11" applyFont="1" applyFill="1" applyBorder="1" applyAlignment="1">
      <alignment horizontal="center"/>
    </xf>
    <xf numFmtId="0" fontId="26" fillId="12" borderId="3" xfId="11" applyFont="1" applyFill="1" applyBorder="1" applyAlignment="1">
      <alignment horizontal="center"/>
    </xf>
    <xf numFmtId="0" fontId="26" fillId="12" borderId="4" xfId="11" applyFont="1" applyFill="1" applyBorder="1" applyAlignment="1">
      <alignment horizontal="center"/>
    </xf>
    <xf numFmtId="0" fontId="26" fillId="11" borderId="15" xfId="11" applyFont="1" applyFill="1" applyBorder="1" applyAlignment="1">
      <alignment horizontal="center"/>
    </xf>
    <xf numFmtId="0" fontId="26" fillId="11" borderId="2" xfId="11" applyFont="1" applyFill="1" applyBorder="1" applyAlignment="1">
      <alignment horizontal="center"/>
    </xf>
    <xf numFmtId="0" fontId="6" fillId="12" borderId="15" xfId="11" applyFont="1" applyFill="1" applyBorder="1" applyAlignment="1">
      <alignment horizontal="center"/>
    </xf>
    <xf numFmtId="0" fontId="6" fillId="12" borderId="2" xfId="11" applyFont="1" applyFill="1" applyBorder="1" applyAlignment="1">
      <alignment horizontal="center"/>
    </xf>
    <xf numFmtId="0" fontId="6" fillId="12" borderId="3" xfId="11" applyFont="1" applyFill="1" applyBorder="1" applyAlignment="1">
      <alignment horizontal="center"/>
    </xf>
    <xf numFmtId="0" fontId="6" fillId="12" borderId="4" xfId="11" applyFont="1" applyFill="1" applyBorder="1" applyAlignment="1">
      <alignment horizontal="center"/>
    </xf>
    <xf numFmtId="0" fontId="0" fillId="12" borderId="2" xfId="11" applyFont="1" applyFill="1" applyBorder="1" applyAlignment="1">
      <alignment horizontal="center"/>
    </xf>
    <xf numFmtId="0" fontId="0" fillId="12" borderId="3" xfId="11" applyFont="1" applyFill="1" applyBorder="1" applyAlignment="1">
      <alignment horizontal="center"/>
    </xf>
    <xf numFmtId="0" fontId="0" fillId="12" borderId="4" xfId="11" applyFont="1" applyFill="1" applyBorder="1" applyAlignment="1">
      <alignment horizontal="center"/>
    </xf>
    <xf numFmtId="0" fontId="7" fillId="0" borderId="2" xfId="0" applyFont="1" applyBorder="1" applyAlignment="1">
      <alignment horizontal="center"/>
    </xf>
    <xf numFmtId="0" fontId="7" fillId="0" borderId="4" xfId="0" applyFont="1" applyBorder="1" applyAlignment="1">
      <alignment horizontal="center"/>
    </xf>
    <xf numFmtId="0" fontId="5" fillId="2" borderId="2" xfId="0" applyFont="1" applyFill="1" applyBorder="1" applyAlignment="1"/>
    <xf numFmtId="0" fontId="5" fillId="2" borderId="3" xfId="0" applyFont="1" applyFill="1" applyBorder="1" applyAlignment="1"/>
    <xf numFmtId="0" fontId="5" fillId="2" borderId="4" xfId="0" applyFont="1" applyFill="1" applyBorder="1" applyAlignment="1"/>
    <xf numFmtId="0" fontId="6" fillId="3" borderId="2" xfId="0" applyFont="1" applyFill="1" applyBorder="1" applyAlignment="1"/>
    <xf numFmtId="0" fontId="6" fillId="3" borderId="3" xfId="0" applyFont="1" applyFill="1" applyBorder="1" applyAlignment="1"/>
    <xf numFmtId="0" fontId="6" fillId="3" borderId="4" xfId="0" applyFont="1" applyFill="1" applyBorder="1" applyAlignment="1"/>
    <xf numFmtId="0" fontId="6" fillId="3" borderId="5" xfId="0" applyFont="1" applyFill="1" applyBorder="1" applyAlignment="1">
      <alignment horizontal="center"/>
    </xf>
    <xf numFmtId="0" fontId="6" fillId="3" borderId="6" xfId="0" applyFont="1" applyFill="1" applyBorder="1" applyAlignment="1">
      <alignment horizontal="center"/>
    </xf>
    <xf numFmtId="0" fontId="5" fillId="0" borderId="5" xfId="0" applyFont="1" applyBorder="1" applyAlignment="1">
      <alignment horizontal="center"/>
    </xf>
    <xf numFmtId="0" fontId="5" fillId="0" borderId="0" xfId="0" applyFont="1" applyAlignment="1">
      <alignment horizontal="center"/>
    </xf>
    <xf numFmtId="0" fontId="6" fillId="3" borderId="15" xfId="0" applyFont="1" applyFill="1" applyBorder="1" applyAlignment="1">
      <alignment horizontal="center"/>
    </xf>
    <xf numFmtId="0" fontId="5" fillId="0" borderId="1" xfId="4" applyBorder="1" applyAlignment="1">
      <alignment horizontal="center"/>
    </xf>
    <xf numFmtId="0" fontId="5" fillId="0" borderId="0" xfId="4" applyAlignment="1">
      <alignment horizontal="center"/>
    </xf>
    <xf numFmtId="0" fontId="6" fillId="12" borderId="7" xfId="4" applyFont="1" applyFill="1" applyBorder="1" applyAlignment="1">
      <alignment horizontal="center"/>
    </xf>
    <xf numFmtId="0" fontId="6" fillId="12" borderId="1" xfId="4" applyFont="1" applyFill="1" applyBorder="1" applyAlignment="1">
      <alignment horizontal="center"/>
    </xf>
    <xf numFmtId="0" fontId="6" fillId="12" borderId="0" xfId="4" applyFont="1" applyFill="1" applyAlignment="1">
      <alignment horizontal="center"/>
    </xf>
    <xf numFmtId="0" fontId="0" fillId="12" borderId="0" xfId="0" applyFill="1" applyAlignment="1">
      <alignment horizontal="center"/>
    </xf>
    <xf numFmtId="0" fontId="0" fillId="0" borderId="0" xfId="0" applyAlignment="1">
      <alignment horizontal="center"/>
    </xf>
    <xf numFmtId="0" fontId="20" fillId="14" borderId="15" xfId="8" applyFont="1" applyFill="1" applyBorder="1" applyAlignment="1">
      <alignment horizontal="center"/>
    </xf>
    <xf numFmtId="0" fontId="20" fillId="14" borderId="9" xfId="9" applyNumberFormat="1" applyFont="1" applyFill="1" applyBorder="1" applyAlignment="1">
      <alignment horizontal="center"/>
    </xf>
    <xf numFmtId="0" fontId="20" fillId="14" borderId="10" xfId="9" applyNumberFormat="1" applyFont="1" applyFill="1" applyBorder="1" applyAlignment="1">
      <alignment horizontal="center"/>
    </xf>
    <xf numFmtId="0" fontId="14" fillId="0" borderId="26" xfId="8" applyFont="1" applyBorder="1" applyAlignment="1">
      <alignment horizontal="center"/>
    </xf>
    <xf numFmtId="0" fontId="14" fillId="0" borderId="0" xfId="8" applyFont="1" applyAlignment="1">
      <alignment horizontal="center"/>
    </xf>
    <xf numFmtId="0" fontId="1" fillId="0" borderId="26" xfId="8" applyBorder="1" applyAlignment="1">
      <alignment horizontal="center"/>
    </xf>
    <xf numFmtId="0" fontId="1" fillId="0" borderId="0" xfId="8" applyAlignment="1">
      <alignment horizontal="center"/>
    </xf>
    <xf numFmtId="0" fontId="14" fillId="0" borderId="23" xfId="8" applyFont="1" applyBorder="1" applyAlignment="1">
      <alignment horizontal="center"/>
    </xf>
    <xf numFmtId="0" fontId="14" fillId="0" borderId="24" xfId="8" applyFont="1" applyBorder="1" applyAlignment="1">
      <alignment horizontal="center"/>
    </xf>
  </cellXfs>
  <cellStyles count="16">
    <cellStyle name="Comma 2" xfId="6" xr:uid="{F71E5091-EB4F-40B8-918B-1BA89950B1E3}"/>
    <cellStyle name="Comma 2 2" xfId="9" xr:uid="{391F50DE-1E7A-4FF1-AC81-3AAC2E60D4C8}"/>
    <cellStyle name="Comma 3 2" xfId="12" xr:uid="{7EF397A3-A562-4CDD-B47E-49D2B64387D2}"/>
    <cellStyle name="Hyperlink" xfId="2" builtinId="8"/>
    <cellStyle name="Normal" xfId="0" builtinId="0"/>
    <cellStyle name="Normal 2 2" xfId="4" xr:uid="{16CA6A9C-41B1-4401-8118-E416FEA48054}"/>
    <cellStyle name="Normal 3 2" xfId="3" xr:uid="{7147C635-EE7F-4088-9C35-4F9380FE1454}"/>
    <cellStyle name="Normal 3 2 2" xfId="11" xr:uid="{5BC82E35-2F2C-41E3-9505-239A8E8E5A1C}"/>
    <cellStyle name="Normal 5" xfId="8" xr:uid="{37932839-1361-4153-B1B0-5DF0ADE218E9}"/>
    <cellStyle name="Normal 5 5" xfId="15" xr:uid="{FA45DF70-D3D6-4792-86E6-E6055067C3B9}"/>
    <cellStyle name="Normal 8" xfId="13" xr:uid="{D5BA3816-A556-4E97-97CC-234CF92D92D2}"/>
    <cellStyle name="Normal_Data" xfId="7" xr:uid="{638C001A-D774-462E-ACE8-047B7DE58DCF}"/>
    <cellStyle name="Normal_Waste Generation 2005" xfId="14" xr:uid="{97FEEA2B-ADE2-48A4-9352-145F621543A8}"/>
    <cellStyle name="Percent" xfId="1" builtinId="5"/>
    <cellStyle name="Percent 2" xfId="5" xr:uid="{80019CF7-D4CF-4A7B-95F6-52B84C171A71}"/>
    <cellStyle name="Percent 2 2" xfId="10" xr:uid="{574F1EC4-6A05-4CF7-8A1C-AFA54C6331F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 Type="http://schemas.openxmlformats.org/officeDocument/2006/relationships/worksheet" Target="worksheets/sheet3.xml"/><Relationship Id="rId21" Type="http://schemas.openxmlformats.org/officeDocument/2006/relationships/externalLink" Target="externalLinks/externalLink1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sharedStrings" Target="sharedStrings.xml"/><Relationship Id="rId35" Type="http://schemas.openxmlformats.org/officeDocument/2006/relationships/customXml" Target="../customXml/item4.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Cmm\Forecast\FocstWeb_test\Files_for_IT_to_work\DESIGN\327084_tes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cf10684\inventory06by\Documents%20and%20Settings\14348\Local%20Settings\Temporary%20Internet%20Files\OLK18\Wastewater\Wastewater%202003%20v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cf03940\spreadsheets\Documents%20and%20Settings\14348\Local%20Settings\Temporary%20Internet%20Files\OLK18\Wastewater\Wastewater%202003%20v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X:\Documents%20and%20Settings\00518\Local%20Settings\Temporary%20Internet%20Files\OLKA3\Risk%20Analysis%20(T2)_nitric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cf10684\inventory06by\WWInventory\2006%20Inventory\Uncertainty\Trial2_RiskAnalysis(t2)_WW_09120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cf03940\spreadsheets\Documents%20and%20Settings\00518\Local%20Settings\Temporary%20Internet%20Files\OLKA3\Risk%20Analysis%20(T2)_nitric0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WINDOWS\TEMP\notesE1EF34\RiskAnalysis(t2)_WW.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va01nas7\oilmodels\Documents%20and%20Settings\13955\Local%20Settings\Temporary%20Internet%20Files\OLK7D\Natural%20Gas%20200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va01nas7\oilmodels\Documents%20and%20Settings\lpalredd\My%20Documents\Book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Cmm\Forecast\FocstWeb_test\FOR%20AJREVIEW\PACKAGING\327034_test.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27007_te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WWInventory\2019%20Inventory\Inventory%20Working%20Files\to%20EPA\Wastewater%20Treatment%20Inventory_1990-2019_PR_12072020_ER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WWInventory/2019%20Inventory/Inventory%20Working%20Files/Wastewater%20Treatment%20Inventory%202019_working.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30108\spreadsheets\sample%20CRF\CRF%201998%20Jul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32646\2002by\WINDOWS\TEMP\population\RawPopDat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Documents%20and%20Settings\mdoorn\Local%20Settings\Temporary%20Internet%20Files\OLK9\Wastewater%202003%20v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Documents%20and%20Settings\14348\Local%20Settings\Temporary%20Internet%20Files\OLK18\Wastewater\Wastewater%202003%20v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ule1"/>
      <sheetName val="Docctrl"/>
      <sheetName val="PrintEng"/>
      <sheetName val="327084"/>
      <sheetName val="V_SynComp"/>
      <sheetName val="G1"/>
      <sheetName val="G2"/>
      <sheetName val="DSGN_TOT"/>
      <sheetName val="NW&amp;RV"/>
      <sheetName val="end"/>
      <sheetName val="327084_test"/>
      <sheetName val="Sheet2"/>
      <sheetName val="InvDB"/>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s>
    <sheetDataSet>
      <sheetData sheetId="0"/>
      <sheetData sheetId="1"/>
      <sheetData sheetId="2"/>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RGmyTemplate_portR5C6"/>
      <sheetName val="RiskRGmyTemplate_portR29C6"/>
      <sheetName val="RiskRGmyTemplate_portR53C6"/>
      <sheetName val="Summary"/>
      <sheetName val="CRF"/>
      <sheetName val="Population"/>
      <sheetName val="Ind Calcs"/>
      <sheetName val="Dom Calcs"/>
      <sheetName val="Historical"/>
      <sheetName val="Unc Param"/>
      <sheetName val="Unc Summary"/>
      <sheetName val="myTemplate"/>
      <sheetName val="Details"/>
      <sheetName val="Sensitivities"/>
    </sheetNames>
    <sheetDataSet>
      <sheetData sheetId="0" refreshError="1"/>
      <sheetData sheetId="1" refreshError="1"/>
      <sheetData sheetId="2" refreshError="1"/>
      <sheetData sheetId="3"/>
      <sheetData sheetId="4"/>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c Inputs"/>
      <sheetName val="RiskRGT2.Step2.RelateR6C7"/>
      <sheetName val="T2.Step1.Sources"/>
      <sheetName val="T2.Step2.ResultsTemplate"/>
      <sheetName val="Conversions"/>
      <sheetName val="Summary Quick Report"/>
      <sheetName val="Output D13"/>
      <sheetName val="Outputs Data Report"/>
      <sheetName val="Output Graphs"/>
      <sheetName val="Input Grap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c Inputs"/>
      <sheetName val="RiskRGT2.Step2.RelateR6C7"/>
      <sheetName val="RiskRGT2.Step2.RelateR31C7"/>
      <sheetName val="RiskRGT2.Step2.RelateR56C7"/>
      <sheetName val="T2.Step1.Sources"/>
      <sheetName val="Conversions"/>
      <sheetName val="Summary Quick Report"/>
      <sheetName val="IndustrialWW F88"/>
      <sheetName val="DomesticWW F89"/>
      <sheetName val="TotalWW D92"/>
      <sheetName val="Summary Report"/>
      <sheetName val="Outputs Data Report"/>
      <sheetName val="Inputs Data Report"/>
      <sheetName val="Output Graphs"/>
      <sheetName val="Input Graph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c Inputs"/>
      <sheetName val="RiskRGT2.Step2.RelateR6C7"/>
      <sheetName val="T2.Step1.Sources"/>
      <sheetName val="T2.Step2.ResultsTemplate"/>
      <sheetName val="Conversions"/>
      <sheetName val="Summary Quick Report"/>
      <sheetName val="Output D13"/>
      <sheetName val="Outputs Data Report"/>
      <sheetName val="Output Graphs"/>
      <sheetName val="Input Graph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c Inputs"/>
      <sheetName val="RiskRGT2.Step2.RelateR6C7"/>
      <sheetName val="RiskRGT2.Step2.RelateR31C7"/>
      <sheetName val="RiskRGT2.Step2.RelateR56C7"/>
      <sheetName val="T2.Step1.Sources"/>
      <sheetName val="T2.Step2.ResultsTemplate"/>
      <sheetName val="Conversions"/>
      <sheetName val="Summary Quick Report"/>
      <sheetName val="Output2 F45"/>
      <sheetName val="Output3 F46"/>
      <sheetName val="Output D49"/>
      <sheetName val="Outputs Data Report"/>
      <sheetName val="Output Graphs"/>
      <sheetName val="Input Grap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F-2001"/>
      <sheetName val="SUMMARY"/>
      <sheetName val="Summary Inventory"/>
      <sheetName val="Constants"/>
      <sheetName val="Inventory Activity Scenarios"/>
      <sheetName val="Inventory EF Scenarios"/>
      <sheetName val="Future Activity Scenarios"/>
      <sheetName val="Future EF Scenarios"/>
      <sheetName val="CRF-2000"/>
      <sheetName val="CRF-1998"/>
      <sheetName val="CRF-1999"/>
      <sheetName val="Emissions Values"/>
      <sheetName val="CCDetail5"/>
      <sheetName val="Flash Tnk"/>
      <sheetName val="Centrif Dry Seals"/>
      <sheetName val="Direct I&amp;M Comp Stn"/>
      <sheetName val="Fuel Gas Retrofit"/>
      <sheetName val="Recip Rod Static Pack"/>
      <sheetName val="I&amp;M Surface"/>
      <sheetName val="TransDist Other"/>
      <sheetName val="Production-Process I&amp;M + Other"/>
      <sheetName val="Pneumatic Replace"/>
      <sheetName val="Pneumatic to Air"/>
      <sheetName val="Recip Rod Pack Syst"/>
      <sheetName val="Enhanced D I&amp;M Comp Stn"/>
      <sheetName val="Recirc Rate"/>
      <sheetName val="Cost Curve Analysis"/>
      <sheetName val="CCDetail4"/>
      <sheetName val="CCDetail3"/>
      <sheetName val="Reduction Sum."/>
      <sheetName val="Compressors Analysis"/>
      <sheetName val="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REF"/>
      <sheetName val="_REF"/>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ule2"/>
      <sheetName val="Docctrl"/>
      <sheetName val="PrintEng"/>
      <sheetName val="ImptdData"/>
      <sheetName val="327034"/>
      <sheetName val="G1"/>
      <sheetName val="G2"/>
      <sheetName val="LDCNT"/>
      <sheetName val="PCKG"/>
      <sheetName val="end"/>
    </sheetNames>
    <sheetDataSet>
      <sheetData sheetId="0" refreshError="1"/>
      <sheetData sheetId="1" refreshError="1"/>
      <sheetData sheetId="2" refreshError="1"/>
      <sheetData sheetId="3" refreshError="1"/>
      <sheetData sheetId="4"/>
      <sheetData sheetId="5"/>
      <sheetData sheetId="6"/>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ule1"/>
      <sheetName val="Docctrl"/>
      <sheetName val="PrintEng"/>
      <sheetName val="ImptdData"/>
      <sheetName val="327007"/>
      <sheetName val="G1"/>
      <sheetName val="G2"/>
      <sheetName val="327119"/>
      <sheetName val="FRXC"/>
      <sheetName val="end"/>
      <sheetName val="327007_test"/>
      <sheetName val="Data Summary"/>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vDB"/>
      <sheetName val="CRF Reporter Input"/>
      <sheetName val="Summary"/>
      <sheetName val="Domestic CH4 Calcs"/>
      <sheetName val="Domestic N2O Calcs"/>
      <sheetName val="Industrial CH4 Calcs"/>
      <sheetName val="Industrial N2O Calcs"/>
      <sheetName val="Constants"/>
      <sheetName val="Pop Data"/>
      <sheetName val="CW Data"/>
      <sheetName val="Protein Data"/>
      <sheetName val="Protein Calcs"/>
      <sheetName val="Domestic WWTmt"/>
      <sheetName val="Industrial WWTmt"/>
      <sheetName val="Sludge Disposal"/>
      <sheetName val="P_P"/>
      <sheetName val="M_P"/>
      <sheetName val="F_V_J"/>
      <sheetName val="Ethanol"/>
      <sheetName val="Petroleum"/>
      <sheetName val="Brewery"/>
      <sheetName val="Uncertainty Tier 2"/>
      <sheetName val="Uncertainty Inputs Set Up"/>
      <sheetName val="T2.Step2.ResultsTemplate"/>
      <sheetName val="Historical CH4"/>
      <sheetName val="Historical N2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vDB"/>
      <sheetName val="CRF Reporter Input"/>
      <sheetName val="Summary"/>
      <sheetName val="Domestic CH4 Calcs"/>
      <sheetName val="Domestic N2O Calcs"/>
      <sheetName val="Industrial CH4 Calcs"/>
      <sheetName val="Industrial N2O Calcs"/>
      <sheetName val="Constants"/>
      <sheetName val="Pop Data"/>
      <sheetName val="CW Data"/>
      <sheetName val="Protein Data"/>
      <sheetName val="Protein Calcs"/>
      <sheetName val="Domestic WWTmt"/>
      <sheetName val="Industrial WWTmt"/>
      <sheetName val="Sludge Disposal"/>
      <sheetName val="P_P"/>
      <sheetName val="M_P"/>
      <sheetName val="F_V_J"/>
      <sheetName val="Ethanol"/>
      <sheetName val="Petroleum"/>
      <sheetName val="Brewery"/>
      <sheetName val="Uncertainty Tier 2"/>
      <sheetName val="Uncertainty Inputs Set Up"/>
      <sheetName val="T2.Step2.ResultsTemplate"/>
      <sheetName val="Historical CH4"/>
      <sheetName val="Historical N2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3"/>
      <sheetName val="Table10s2"/>
      <sheetName val="Table10s4"/>
      <sheetName val="Table10s5"/>
      <sheetName val="Table11"/>
      <sheetName val="Module1"/>
      <sheetName val="Table2_II_._s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 sheetId="6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B&amp;D Total-raw"/>
      <sheetName val="B&amp;D SF-raw"/>
      <sheetName val="B&amp;D COF-raw"/>
      <sheetName val="Swine-raw"/>
      <sheetName val="Poultry-Raw"/>
      <sheetName val="Sheep-Raw"/>
      <sheetName val="Goats-Raw"/>
      <sheetName val="Horses-Ra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s>
    <sheetDataSet>
      <sheetData sheetId="0" refreshError="1"/>
      <sheetData sheetId="1" refreshError="1"/>
      <sheetData sheetId="2" refreshError="1"/>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 val="Wastewater 2003 v8"/>
    </sheetNames>
    <sheetDataSet>
      <sheetData sheetId="0"/>
      <sheetData sheetId="1"/>
      <sheetData sheetId="2"/>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633C2-4117-4A75-9FF9-71A126EA760F}">
  <dimension ref="A1:P65"/>
  <sheetViews>
    <sheetView workbookViewId="0">
      <selection activeCell="D61" sqref="D61"/>
    </sheetView>
  </sheetViews>
  <sheetFormatPr defaultRowHeight="15" x14ac:dyDescent="0.25"/>
  <cols>
    <col min="2" max="2" width="14.7109375" customWidth="1"/>
    <col min="3" max="3" width="10.140625" style="213" customWidth="1"/>
    <col min="4" max="4" width="14.5703125" customWidth="1"/>
    <col min="5" max="5" width="10.28515625" style="213" customWidth="1"/>
    <col min="7" max="7" width="40.28515625" bestFit="1" customWidth="1"/>
    <col min="8" max="8" width="11.42578125" bestFit="1" customWidth="1"/>
    <col min="11" max="11" width="11.7109375" customWidth="1"/>
    <col min="12" max="12" width="12" customWidth="1"/>
    <col min="13" max="13" width="9.28515625" bestFit="1" customWidth="1"/>
    <col min="14" max="14" width="9.7109375" bestFit="1" customWidth="1"/>
    <col min="15" max="15" width="10.42578125" customWidth="1"/>
    <col min="16" max="16" width="11.5703125" customWidth="1"/>
  </cols>
  <sheetData>
    <row r="1" spans="1:16" ht="45" customHeight="1" x14ac:dyDescent="0.25">
      <c r="A1" s="476" t="s">
        <v>0</v>
      </c>
      <c r="B1" s="476"/>
      <c r="C1" s="476"/>
      <c r="D1" s="476"/>
      <c r="E1" s="476"/>
      <c r="G1" s="477" t="s">
        <v>1</v>
      </c>
      <c r="H1" s="477"/>
      <c r="J1" s="478" t="s">
        <v>2</v>
      </c>
      <c r="K1" s="478"/>
      <c r="L1" s="478"/>
      <c r="M1" s="478"/>
      <c r="N1" s="478"/>
      <c r="O1" s="478"/>
      <c r="P1" s="478"/>
    </row>
    <row r="2" spans="1:16" ht="45" customHeight="1" x14ac:dyDescent="0.25">
      <c r="A2" s="326" t="s">
        <v>3</v>
      </c>
      <c r="B2" s="327" t="s">
        <v>4</v>
      </c>
      <c r="C2" s="328" t="s">
        <v>5</v>
      </c>
      <c r="D2" s="327" t="s">
        <v>6</v>
      </c>
      <c r="E2" s="329" t="s">
        <v>5</v>
      </c>
      <c r="G2" s="326" t="s">
        <v>7</v>
      </c>
      <c r="H2" s="330" t="s">
        <v>8</v>
      </c>
      <c r="J2" s="331"/>
      <c r="K2" s="332"/>
      <c r="L2" s="333"/>
      <c r="M2" s="479" t="s">
        <v>9</v>
      </c>
      <c r="N2" s="479"/>
      <c r="O2" s="479"/>
      <c r="P2" s="480"/>
    </row>
    <row r="3" spans="1:16" ht="30" x14ac:dyDescent="0.25">
      <c r="A3" s="334" t="s">
        <v>10</v>
      </c>
      <c r="B3">
        <v>0</v>
      </c>
      <c r="C3" s="213">
        <v>0</v>
      </c>
      <c r="D3">
        <v>0</v>
      </c>
      <c r="E3" s="335">
        <v>0</v>
      </c>
      <c r="G3" s="334" t="s">
        <v>11</v>
      </c>
      <c r="H3" s="336">
        <v>311612</v>
      </c>
      <c r="J3" s="337" t="s">
        <v>3</v>
      </c>
      <c r="K3" s="338" t="s">
        <v>12</v>
      </c>
      <c r="L3" s="339" t="s">
        <v>13</v>
      </c>
      <c r="M3" s="340" t="s">
        <v>14</v>
      </c>
      <c r="N3" s="340" t="s">
        <v>15</v>
      </c>
      <c r="O3" s="338" t="s">
        <v>16</v>
      </c>
      <c r="P3" s="339" t="s">
        <v>17</v>
      </c>
    </row>
    <row r="4" spans="1:16" x14ac:dyDescent="0.25">
      <c r="A4" s="334" t="s">
        <v>18</v>
      </c>
      <c r="B4">
        <v>14</v>
      </c>
      <c r="C4" s="213">
        <v>6.0085836909871244E-2</v>
      </c>
      <c r="D4">
        <v>14</v>
      </c>
      <c r="E4" s="335">
        <v>4.2168674698795178E-2</v>
      </c>
      <c r="G4" s="334" t="s">
        <v>19</v>
      </c>
      <c r="H4" s="336">
        <v>311421</v>
      </c>
      <c r="J4" s="341" t="s">
        <v>10</v>
      </c>
      <c r="K4" s="342">
        <v>1239.3</v>
      </c>
      <c r="L4" s="343">
        <v>3974.2</v>
      </c>
      <c r="M4" s="342">
        <v>1.39E-3</v>
      </c>
      <c r="N4" s="342">
        <v>1.39E-3</v>
      </c>
      <c r="O4" s="344">
        <v>1.3872909999999999E-3</v>
      </c>
      <c r="P4" s="343">
        <v>1.39E-3</v>
      </c>
    </row>
    <row r="5" spans="1:16" x14ac:dyDescent="0.25">
      <c r="A5" s="334" t="s">
        <v>20</v>
      </c>
      <c r="B5">
        <v>7</v>
      </c>
      <c r="C5" s="213">
        <v>3.0042918454935622E-2</v>
      </c>
      <c r="D5">
        <v>6</v>
      </c>
      <c r="E5" s="335">
        <v>1.8072289156626505E-2</v>
      </c>
      <c r="G5" s="334" t="s">
        <v>21</v>
      </c>
      <c r="H5" s="336">
        <v>311513</v>
      </c>
      <c r="J5" s="345" t="s">
        <v>18</v>
      </c>
      <c r="K5" s="346">
        <v>16162</v>
      </c>
      <c r="L5" s="347">
        <v>51839.199999999997</v>
      </c>
      <c r="M5" s="346">
        <v>1.8089999999999998E-2</v>
      </c>
      <c r="N5" s="346">
        <v>1.8089999999999998E-2</v>
      </c>
      <c r="O5" s="348">
        <v>1.8093861999999999E-2</v>
      </c>
      <c r="P5" s="347">
        <v>1.8089999999999998E-2</v>
      </c>
    </row>
    <row r="6" spans="1:16" x14ac:dyDescent="0.25">
      <c r="A6" s="334" t="s">
        <v>22</v>
      </c>
      <c r="B6">
        <v>0</v>
      </c>
      <c r="C6" s="213">
        <v>0</v>
      </c>
      <c r="D6">
        <v>0</v>
      </c>
      <c r="E6" s="335">
        <v>0</v>
      </c>
      <c r="G6" s="334" t="s">
        <v>23</v>
      </c>
      <c r="H6" s="336">
        <v>312140</v>
      </c>
      <c r="J6" s="345" t="s">
        <v>20</v>
      </c>
      <c r="K6" s="346">
        <v>9716.5</v>
      </c>
      <c r="L6" s="347">
        <v>31165.8</v>
      </c>
      <c r="M6" s="346">
        <v>1.0880000000000001E-2</v>
      </c>
      <c r="N6" s="346">
        <v>1.0880000000000001E-2</v>
      </c>
      <c r="O6" s="348">
        <v>1.0877990000000001E-2</v>
      </c>
      <c r="P6" s="347">
        <v>1.0880000000000001E-2</v>
      </c>
    </row>
    <row r="7" spans="1:16" x14ac:dyDescent="0.25">
      <c r="A7" s="334" t="s">
        <v>24</v>
      </c>
      <c r="B7">
        <v>1</v>
      </c>
      <c r="C7" s="213">
        <v>4.2918454935622317E-3</v>
      </c>
      <c r="D7">
        <v>1</v>
      </c>
      <c r="E7" s="335">
        <v>3.0120481927710845E-3</v>
      </c>
      <c r="G7" s="334" t="s">
        <v>25</v>
      </c>
      <c r="H7" s="336">
        <v>311611</v>
      </c>
      <c r="J7" s="345" t="s">
        <v>24</v>
      </c>
      <c r="K7" s="346">
        <v>3209.2</v>
      </c>
      <c r="L7" s="347">
        <v>10292.700000000001</v>
      </c>
      <c r="M7" s="346">
        <v>3.5899999999999999E-3</v>
      </c>
      <c r="N7" s="346">
        <v>3.5899999999999999E-3</v>
      </c>
      <c r="O7" s="348">
        <v>3.5926729999999998E-3</v>
      </c>
      <c r="P7" s="347">
        <v>3.5899999999999999E-3</v>
      </c>
    </row>
    <row r="8" spans="1:16" x14ac:dyDescent="0.25">
      <c r="A8" s="334" t="s">
        <v>26</v>
      </c>
      <c r="B8">
        <v>7</v>
      </c>
      <c r="C8" s="213">
        <v>3.0042918454935622E-2</v>
      </c>
      <c r="D8">
        <v>9</v>
      </c>
      <c r="E8" s="335">
        <v>2.710843373493976E-2</v>
      </c>
      <c r="G8" s="334" t="s">
        <v>27</v>
      </c>
      <c r="H8" s="336">
        <v>311615</v>
      </c>
      <c r="J8" s="345" t="s">
        <v>26</v>
      </c>
      <c r="K8" s="346">
        <v>117458.1</v>
      </c>
      <c r="L8" s="347">
        <v>376744.5</v>
      </c>
      <c r="M8" s="346">
        <v>0.13150000000000001</v>
      </c>
      <c r="N8" s="346">
        <v>0.13150000000000001</v>
      </c>
      <c r="O8" s="348">
        <v>0.131498117</v>
      </c>
      <c r="P8" s="347">
        <v>0.13150000000000001</v>
      </c>
    </row>
    <row r="9" spans="1:16" x14ac:dyDescent="0.25">
      <c r="A9" s="334" t="s">
        <v>28</v>
      </c>
      <c r="B9">
        <v>0</v>
      </c>
      <c r="C9" s="213">
        <v>0</v>
      </c>
      <c r="D9">
        <v>0</v>
      </c>
      <c r="E9" s="335">
        <v>0</v>
      </c>
      <c r="G9" s="334" t="s">
        <v>29</v>
      </c>
      <c r="H9" s="336">
        <v>311225</v>
      </c>
      <c r="J9" s="345" t="s">
        <v>28</v>
      </c>
      <c r="K9" s="346">
        <v>4373.1000000000004</v>
      </c>
      <c r="L9" s="347">
        <v>14026.1</v>
      </c>
      <c r="M9" s="346">
        <v>4.8999999999999998E-3</v>
      </c>
      <c r="N9" s="346">
        <v>4.8999999999999998E-3</v>
      </c>
      <c r="O9" s="348">
        <v>4.8957330000000002E-3</v>
      </c>
      <c r="P9" s="347">
        <v>4.8999999999999998E-3</v>
      </c>
    </row>
    <row r="10" spans="1:16" x14ac:dyDescent="0.25">
      <c r="A10" s="334" t="s">
        <v>30</v>
      </c>
      <c r="B10">
        <v>3</v>
      </c>
      <c r="C10" s="213">
        <v>1.2875536480686695E-2</v>
      </c>
      <c r="D10">
        <v>3</v>
      </c>
      <c r="E10" s="335">
        <v>9.0361445783132526E-3</v>
      </c>
      <c r="G10" s="334" t="s">
        <v>31</v>
      </c>
      <c r="H10" s="336">
        <v>311613</v>
      </c>
      <c r="J10" s="345" t="s">
        <v>30</v>
      </c>
      <c r="K10" s="346">
        <v>2117.4</v>
      </c>
      <c r="L10" s="347">
        <v>6791.3</v>
      </c>
      <c r="M10" s="346">
        <v>2.3700000000000001E-3</v>
      </c>
      <c r="N10" s="346">
        <v>2.3700000000000001E-3</v>
      </c>
      <c r="O10" s="348">
        <v>2.3704590000000001E-3</v>
      </c>
      <c r="P10" s="347">
        <v>2.3700000000000001E-3</v>
      </c>
    </row>
    <row r="11" spans="1:16" x14ac:dyDescent="0.25">
      <c r="A11" s="334" t="s">
        <v>32</v>
      </c>
      <c r="B11">
        <v>0</v>
      </c>
      <c r="C11" s="213">
        <v>0</v>
      </c>
      <c r="D11">
        <v>0</v>
      </c>
      <c r="E11" s="335">
        <v>0</v>
      </c>
      <c r="G11" s="334" t="s">
        <v>33</v>
      </c>
      <c r="H11" s="336">
        <v>311710</v>
      </c>
      <c r="J11" s="349" t="s">
        <v>32</v>
      </c>
      <c r="K11" s="350">
        <v>74.3</v>
      </c>
      <c r="L11" s="351">
        <v>238.1</v>
      </c>
      <c r="M11" s="352">
        <v>8.2999999999999998E-5</v>
      </c>
      <c r="N11" s="352">
        <v>8.2999999999999998E-5</v>
      </c>
      <c r="O11" s="353">
        <v>0</v>
      </c>
      <c r="P11" s="354">
        <v>8.2999999999999998E-5</v>
      </c>
    </row>
    <row r="12" spans="1:16" x14ac:dyDescent="0.25">
      <c r="A12" s="334" t="s">
        <v>34</v>
      </c>
      <c r="B12">
        <v>0</v>
      </c>
      <c r="C12" s="213">
        <v>0</v>
      </c>
      <c r="D12">
        <v>0</v>
      </c>
      <c r="E12" s="335">
        <v>0</v>
      </c>
      <c r="G12" s="334" t="s">
        <v>11</v>
      </c>
      <c r="H12" s="336">
        <v>311612</v>
      </c>
      <c r="J12" s="345" t="s">
        <v>34</v>
      </c>
      <c r="K12" s="346">
        <v>8487.1</v>
      </c>
      <c r="L12" s="347">
        <v>27222.9</v>
      </c>
      <c r="M12" s="346">
        <v>9.4999999999999998E-3</v>
      </c>
      <c r="N12" s="346">
        <v>9.4999999999999998E-3</v>
      </c>
      <c r="O12" s="348">
        <v>9.5017030000000002E-3</v>
      </c>
      <c r="P12" s="347">
        <v>9.4999999999999998E-3</v>
      </c>
    </row>
    <row r="13" spans="1:16" x14ac:dyDescent="0.25">
      <c r="A13" s="334" t="s">
        <v>35</v>
      </c>
      <c r="B13">
        <v>7</v>
      </c>
      <c r="C13" s="213">
        <v>3.0042918454935622E-2</v>
      </c>
      <c r="D13">
        <v>6</v>
      </c>
      <c r="E13" s="335">
        <v>1.8072289156626505E-2</v>
      </c>
      <c r="G13" s="334" t="s">
        <v>36</v>
      </c>
      <c r="H13" s="336">
        <v>311221</v>
      </c>
      <c r="J13" s="345" t="s">
        <v>35</v>
      </c>
      <c r="K13" s="346">
        <v>22689.9</v>
      </c>
      <c r="L13" s="347">
        <v>72773.399999999994</v>
      </c>
      <c r="M13" s="346">
        <v>2.5399999999999999E-2</v>
      </c>
      <c r="N13" s="346">
        <v>2.5399999999999999E-2</v>
      </c>
      <c r="O13" s="348">
        <v>2.5401374000000001E-2</v>
      </c>
      <c r="P13" s="347">
        <v>2.5399999999999999E-2</v>
      </c>
    </row>
    <row r="14" spans="1:16" x14ac:dyDescent="0.25">
      <c r="A14" s="334" t="s">
        <v>37</v>
      </c>
      <c r="B14">
        <v>13</v>
      </c>
      <c r="C14" s="213">
        <v>5.5793991416309016E-2</v>
      </c>
      <c r="D14">
        <v>15</v>
      </c>
      <c r="E14" s="335">
        <v>4.5180722891566265E-2</v>
      </c>
      <c r="G14" s="334" t="s">
        <v>38</v>
      </c>
      <c r="H14" s="336">
        <v>311224</v>
      </c>
      <c r="J14" s="345" t="s">
        <v>37</v>
      </c>
      <c r="K14" s="346">
        <v>28639.599999999999</v>
      </c>
      <c r="L14" s="347">
        <v>91863</v>
      </c>
      <c r="M14" s="346">
        <v>3.2059999999999998E-2</v>
      </c>
      <c r="N14" s="346">
        <v>3.2059999999999998E-2</v>
      </c>
      <c r="O14" s="348">
        <v>3.2063311999999997E-2</v>
      </c>
      <c r="P14" s="347">
        <v>3.2059999999999998E-2</v>
      </c>
    </row>
    <row r="15" spans="1:16" x14ac:dyDescent="0.25">
      <c r="A15" s="334" t="s">
        <v>39</v>
      </c>
      <c r="B15">
        <v>0</v>
      </c>
      <c r="C15" s="213">
        <v>0</v>
      </c>
      <c r="D15">
        <v>0</v>
      </c>
      <c r="E15" s="335">
        <v>0</v>
      </c>
      <c r="G15" s="334" t="s">
        <v>40</v>
      </c>
      <c r="H15" s="336">
        <v>311314</v>
      </c>
      <c r="J15" s="345" t="s">
        <v>41</v>
      </c>
      <c r="K15" s="346">
        <v>5805</v>
      </c>
      <c r="L15" s="347">
        <v>18620.099999999999</v>
      </c>
      <c r="M15" s="346">
        <v>6.4999999999999997E-3</v>
      </c>
      <c r="N15" s="346">
        <v>6.4999999999999997E-3</v>
      </c>
      <c r="O15" s="348">
        <v>6.4990029999999997E-3</v>
      </c>
      <c r="P15" s="347">
        <v>6.4999999999999997E-3</v>
      </c>
    </row>
    <row r="16" spans="1:16" x14ac:dyDescent="0.25">
      <c r="A16" s="334" t="s">
        <v>41</v>
      </c>
      <c r="B16">
        <v>0</v>
      </c>
      <c r="C16" s="213">
        <v>0</v>
      </c>
      <c r="D16">
        <v>0</v>
      </c>
      <c r="E16" s="335">
        <v>0</v>
      </c>
      <c r="G16" s="355" t="s">
        <v>42</v>
      </c>
      <c r="H16" s="356">
        <v>311313</v>
      </c>
      <c r="J16" s="345" t="s">
        <v>43</v>
      </c>
      <c r="K16" s="346">
        <v>27466.5</v>
      </c>
      <c r="L16" s="347">
        <v>88098.1</v>
      </c>
      <c r="M16" s="346">
        <v>3.075E-2</v>
      </c>
      <c r="N16" s="346">
        <v>3.075E-2</v>
      </c>
      <c r="O16" s="348">
        <v>3.0749603E-2</v>
      </c>
      <c r="P16" s="347">
        <v>3.075E-2</v>
      </c>
    </row>
    <row r="17" spans="1:16" x14ac:dyDescent="0.25">
      <c r="A17" s="334" t="s">
        <v>43</v>
      </c>
      <c r="B17">
        <v>0</v>
      </c>
      <c r="C17" s="213">
        <v>0</v>
      </c>
      <c r="D17">
        <v>3</v>
      </c>
      <c r="E17" s="335">
        <v>9.0361445783132526E-3</v>
      </c>
      <c r="J17" s="345" t="s">
        <v>44</v>
      </c>
      <c r="K17" s="346">
        <v>6008.3</v>
      </c>
      <c r="L17" s="347">
        <v>19272.900000000001</v>
      </c>
      <c r="M17" s="346">
        <v>6.7299999999999999E-3</v>
      </c>
      <c r="N17" s="346">
        <v>6.7299999999999999E-3</v>
      </c>
      <c r="O17" s="348">
        <v>6.7267289999999999E-3</v>
      </c>
      <c r="P17" s="347">
        <v>6.7299999999999999E-3</v>
      </c>
    </row>
    <row r="18" spans="1:16" x14ac:dyDescent="0.25">
      <c r="A18" s="334" t="s">
        <v>44</v>
      </c>
      <c r="B18">
        <v>2</v>
      </c>
      <c r="C18" s="213">
        <v>8.5836909871244635E-3</v>
      </c>
      <c r="D18">
        <v>1</v>
      </c>
      <c r="E18" s="335">
        <v>3.0120481927710845E-3</v>
      </c>
      <c r="J18" s="345" t="s">
        <v>45</v>
      </c>
      <c r="K18" s="346">
        <v>70118.7</v>
      </c>
      <c r="L18" s="347">
        <v>224907.5</v>
      </c>
      <c r="M18" s="346">
        <v>7.85E-2</v>
      </c>
      <c r="N18" s="346">
        <v>7.85E-2</v>
      </c>
      <c r="O18" s="348">
        <v>7.8500691999999997E-2</v>
      </c>
      <c r="P18" s="347">
        <v>7.85E-2</v>
      </c>
    </row>
    <row r="19" spans="1:16" x14ac:dyDescent="0.25">
      <c r="A19" s="334" t="s">
        <v>45</v>
      </c>
      <c r="B19">
        <v>3</v>
      </c>
      <c r="C19" s="213">
        <v>1.2875536480686695E-2</v>
      </c>
      <c r="D19">
        <v>4</v>
      </c>
      <c r="E19" s="335">
        <v>1.2048192771084338E-2</v>
      </c>
      <c r="J19" s="345" t="s">
        <v>46</v>
      </c>
      <c r="K19" s="346">
        <v>15949.1</v>
      </c>
      <c r="L19" s="347">
        <v>51155.199999999997</v>
      </c>
      <c r="M19" s="346">
        <v>1.7860000000000001E-2</v>
      </c>
      <c r="N19" s="346">
        <v>1.7860000000000001E-2</v>
      </c>
      <c r="O19" s="348">
        <v>1.7855316999999999E-2</v>
      </c>
      <c r="P19" s="347">
        <v>1.7860000000000001E-2</v>
      </c>
    </row>
    <row r="20" spans="1:16" x14ac:dyDescent="0.25">
      <c r="A20" s="334" t="s">
        <v>46</v>
      </c>
      <c r="B20">
        <v>3</v>
      </c>
      <c r="C20" s="213">
        <v>1.2875536480686695E-2</v>
      </c>
      <c r="D20">
        <v>5</v>
      </c>
      <c r="E20" s="335">
        <v>1.5060240963855422E-2</v>
      </c>
      <c r="J20" s="345" t="s">
        <v>47</v>
      </c>
      <c r="K20" s="346">
        <v>13135.1</v>
      </c>
      <c r="L20" s="347">
        <v>42130</v>
      </c>
      <c r="M20" s="346">
        <v>1.4710000000000001E-2</v>
      </c>
      <c r="N20" s="346">
        <v>1.47E-2</v>
      </c>
      <c r="O20" s="348">
        <v>1.4705067E-2</v>
      </c>
      <c r="P20" s="347">
        <v>1.4710000000000001E-2</v>
      </c>
    </row>
    <row r="21" spans="1:16" x14ac:dyDescent="0.25">
      <c r="A21" s="334" t="s">
        <v>47</v>
      </c>
      <c r="B21">
        <v>0</v>
      </c>
      <c r="C21" s="213">
        <v>0</v>
      </c>
      <c r="D21">
        <v>1</v>
      </c>
      <c r="E21" s="335">
        <v>3.0120481927710845E-3</v>
      </c>
      <c r="J21" s="345" t="s">
        <v>48</v>
      </c>
      <c r="K21" s="346">
        <v>107309.4</v>
      </c>
      <c r="L21" s="347">
        <v>344197.1</v>
      </c>
      <c r="M21" s="346">
        <v>0.12014</v>
      </c>
      <c r="N21" s="346">
        <v>0.12014</v>
      </c>
      <c r="O21" s="348">
        <v>0.12013708100000001</v>
      </c>
      <c r="P21" s="347">
        <v>0.12014</v>
      </c>
    </row>
    <row r="22" spans="1:16" x14ac:dyDescent="0.25">
      <c r="A22" s="334" t="s">
        <v>48</v>
      </c>
      <c r="B22">
        <v>7</v>
      </c>
      <c r="C22" s="213">
        <v>3.0042918454935622E-2</v>
      </c>
      <c r="D22">
        <v>5</v>
      </c>
      <c r="E22" s="335">
        <v>1.5060240963855422E-2</v>
      </c>
      <c r="J22" s="345" t="s">
        <v>49</v>
      </c>
      <c r="K22" s="346">
        <v>15688.4</v>
      </c>
      <c r="L22" s="347">
        <v>50318.9</v>
      </c>
      <c r="M22" s="346">
        <v>1.7559999999999999E-2</v>
      </c>
      <c r="N22" s="346">
        <v>1.7559999999999999E-2</v>
      </c>
      <c r="O22" s="348">
        <v>1.7563436000000002E-2</v>
      </c>
      <c r="P22" s="347">
        <v>1.7559999999999999E-2</v>
      </c>
    </row>
    <row r="23" spans="1:16" x14ac:dyDescent="0.25">
      <c r="A23" s="334" t="s">
        <v>49</v>
      </c>
      <c r="B23">
        <v>11</v>
      </c>
      <c r="C23" s="213">
        <v>4.7210300429184553E-2</v>
      </c>
      <c r="D23">
        <v>14</v>
      </c>
      <c r="E23" s="335">
        <v>4.2168674698795178E-2</v>
      </c>
      <c r="J23" s="345" t="s">
        <v>50</v>
      </c>
      <c r="K23" s="346">
        <v>9304</v>
      </c>
      <c r="L23" s="347">
        <v>29841.9</v>
      </c>
      <c r="M23" s="346">
        <v>1.042E-2</v>
      </c>
      <c r="N23" s="346">
        <v>1.042E-2</v>
      </c>
      <c r="O23" s="348">
        <v>1.0416040999999999E-2</v>
      </c>
      <c r="P23" s="347">
        <v>1.042E-2</v>
      </c>
    </row>
    <row r="24" spans="1:16" x14ac:dyDescent="0.25">
      <c r="A24" s="334" t="s">
        <v>50</v>
      </c>
      <c r="B24">
        <v>7</v>
      </c>
      <c r="C24" s="213">
        <v>3.0042918454935622E-2</v>
      </c>
      <c r="D24">
        <v>9</v>
      </c>
      <c r="E24" s="335">
        <v>2.710843373493976E-2</v>
      </c>
      <c r="J24" s="345" t="s">
        <v>51</v>
      </c>
      <c r="K24" s="346">
        <v>9242.7000000000007</v>
      </c>
      <c r="L24" s="347">
        <v>29645.1</v>
      </c>
      <c r="M24" s="346">
        <v>1.035E-2</v>
      </c>
      <c r="N24" s="346">
        <v>1.035E-2</v>
      </c>
      <c r="O24" s="353">
        <v>1.0388954000000001E-2</v>
      </c>
      <c r="P24" s="347">
        <v>1.035E-2</v>
      </c>
    </row>
    <row r="25" spans="1:16" x14ac:dyDescent="0.25">
      <c r="A25" s="334" t="s">
        <v>51</v>
      </c>
      <c r="B25">
        <v>0</v>
      </c>
      <c r="C25" s="213">
        <v>0</v>
      </c>
      <c r="D25">
        <v>2</v>
      </c>
      <c r="E25" s="335">
        <v>6.024096385542169E-3</v>
      </c>
      <c r="J25" s="345" t="s">
        <v>52</v>
      </c>
      <c r="K25" s="346">
        <v>2049.4</v>
      </c>
      <c r="L25" s="347">
        <v>6573</v>
      </c>
      <c r="M25" s="346">
        <v>2.2899999999999999E-3</v>
      </c>
      <c r="N25" s="346">
        <v>2.2899999999999999E-3</v>
      </c>
      <c r="O25" s="348">
        <v>2.2942980000000002E-3</v>
      </c>
      <c r="P25" s="347">
        <v>2.2899999999999999E-3</v>
      </c>
    </row>
    <row r="26" spans="1:16" x14ac:dyDescent="0.25">
      <c r="A26" s="334" t="s">
        <v>52</v>
      </c>
      <c r="B26">
        <v>12</v>
      </c>
      <c r="C26" s="213">
        <v>5.1502145922746781E-2</v>
      </c>
      <c r="D26">
        <v>12</v>
      </c>
      <c r="E26" s="335">
        <v>3.614457831325301E-2</v>
      </c>
      <c r="J26" s="345" t="s">
        <v>53</v>
      </c>
      <c r="K26" s="346">
        <v>16401</v>
      </c>
      <c r="L26" s="347">
        <v>52606.2</v>
      </c>
      <c r="M26" s="346">
        <v>1.8360000000000001E-2</v>
      </c>
      <c r="N26" s="346">
        <v>1.8360000000000001E-2</v>
      </c>
      <c r="O26" s="348">
        <v>1.8361503000000001E-2</v>
      </c>
      <c r="P26" s="347">
        <v>1.8360000000000001E-2</v>
      </c>
    </row>
    <row r="27" spans="1:16" x14ac:dyDescent="0.25">
      <c r="A27" s="334" t="s">
        <v>53</v>
      </c>
      <c r="B27">
        <v>11</v>
      </c>
      <c r="C27" s="213">
        <v>4.7210300429184553E-2</v>
      </c>
      <c r="D27">
        <v>17</v>
      </c>
      <c r="E27" s="335">
        <v>5.1204819277108432E-2</v>
      </c>
      <c r="J27" s="345" t="s">
        <v>54</v>
      </c>
      <c r="K27" s="346">
        <v>36784.800000000003</v>
      </c>
      <c r="L27" s="347">
        <v>117984.3</v>
      </c>
      <c r="M27" s="346">
        <v>4.1180000000000001E-2</v>
      </c>
      <c r="N27" s="346">
        <v>4.1180000000000001E-2</v>
      </c>
      <c r="O27" s="348">
        <v>4.1181379999999997E-2</v>
      </c>
      <c r="P27" s="347">
        <v>4.1180000000000001E-2</v>
      </c>
    </row>
    <row r="28" spans="1:16" x14ac:dyDescent="0.25">
      <c r="A28" s="334" t="s">
        <v>54</v>
      </c>
      <c r="B28">
        <v>7</v>
      </c>
      <c r="C28" s="213">
        <v>3.0042918454935622E-2</v>
      </c>
      <c r="D28">
        <v>12</v>
      </c>
      <c r="E28" s="335">
        <v>3.614457831325301E-2</v>
      </c>
      <c r="J28" s="345" t="s">
        <v>55</v>
      </c>
      <c r="K28" s="346">
        <v>17534.7</v>
      </c>
      <c r="L28" s="347">
        <v>56244</v>
      </c>
      <c r="M28" s="346">
        <v>1.9630000000000002E-2</v>
      </c>
      <c r="N28" s="346">
        <v>1.9630000000000002E-2</v>
      </c>
      <c r="O28" s="348">
        <v>1.9630973999999999E-2</v>
      </c>
      <c r="P28" s="347">
        <v>1.9630000000000002E-2</v>
      </c>
    </row>
    <row r="29" spans="1:16" x14ac:dyDescent="0.25">
      <c r="A29" s="334" t="s">
        <v>55</v>
      </c>
      <c r="B29">
        <v>0</v>
      </c>
      <c r="C29" s="213">
        <v>0</v>
      </c>
      <c r="D29">
        <v>2</v>
      </c>
      <c r="E29" s="335">
        <v>6.024096385542169E-3</v>
      </c>
      <c r="J29" s="345" t="s">
        <v>56</v>
      </c>
      <c r="K29" s="346">
        <v>9986</v>
      </c>
      <c r="L29" s="347">
        <v>32030.799999999999</v>
      </c>
      <c r="M29" s="346">
        <v>1.1180000000000001E-2</v>
      </c>
      <c r="N29" s="346">
        <v>1.1180000000000001E-2</v>
      </c>
      <c r="O29" s="348">
        <v>1.1179806E-2</v>
      </c>
      <c r="P29" s="347">
        <v>1.1180000000000001E-2</v>
      </c>
    </row>
    <row r="30" spans="1:16" x14ac:dyDescent="0.25">
      <c r="A30" s="334" t="s">
        <v>57</v>
      </c>
      <c r="B30">
        <v>0</v>
      </c>
      <c r="C30" s="213">
        <v>0</v>
      </c>
      <c r="D30">
        <v>0</v>
      </c>
      <c r="E30" s="335">
        <v>0</v>
      </c>
      <c r="J30" s="345" t="s">
        <v>58</v>
      </c>
      <c r="K30" s="346">
        <v>1336.6</v>
      </c>
      <c r="L30" s="347">
        <v>4286.3999999999996</v>
      </c>
      <c r="M30" s="346">
        <v>1.5E-3</v>
      </c>
      <c r="N30" s="346">
        <v>1.5E-3</v>
      </c>
      <c r="O30" s="348">
        <v>1.4962409999999999E-3</v>
      </c>
      <c r="P30" s="347">
        <v>1.5E-3</v>
      </c>
    </row>
    <row r="31" spans="1:16" x14ac:dyDescent="0.25">
      <c r="A31" s="334" t="s">
        <v>56</v>
      </c>
      <c r="B31">
        <v>5</v>
      </c>
      <c r="C31" s="213">
        <v>2.1459227467811159E-2</v>
      </c>
      <c r="D31">
        <v>6</v>
      </c>
      <c r="E31" s="335">
        <v>1.8072289156626505E-2</v>
      </c>
      <c r="J31" s="345" t="s">
        <v>59</v>
      </c>
      <c r="K31" s="346">
        <v>27575.599999999999</v>
      </c>
      <c r="L31" s="347">
        <v>88450.6</v>
      </c>
      <c r="M31" s="346">
        <v>3.0870000000000002E-2</v>
      </c>
      <c r="N31" s="346">
        <v>3.0870000000000002E-2</v>
      </c>
      <c r="O31" s="348">
        <v>3.0872192E-2</v>
      </c>
      <c r="P31" s="347">
        <v>3.0870000000000002E-2</v>
      </c>
    </row>
    <row r="32" spans="1:16" x14ac:dyDescent="0.25">
      <c r="A32" s="334" t="s">
        <v>58</v>
      </c>
      <c r="B32">
        <v>0</v>
      </c>
      <c r="C32" s="213">
        <v>0</v>
      </c>
      <c r="D32">
        <v>0</v>
      </c>
      <c r="E32" s="335">
        <v>0</v>
      </c>
      <c r="J32" s="345" t="s">
        <v>60</v>
      </c>
      <c r="K32" s="346">
        <v>2241.9</v>
      </c>
      <c r="L32" s="347">
        <v>7190.8</v>
      </c>
      <c r="M32" s="346">
        <v>2.5100000000000001E-3</v>
      </c>
      <c r="N32" s="346">
        <v>2.5100000000000001E-3</v>
      </c>
      <c r="O32" s="348">
        <v>2.50987E-3</v>
      </c>
      <c r="P32" s="347">
        <v>2.5100000000000001E-3</v>
      </c>
    </row>
    <row r="33" spans="1:16" x14ac:dyDescent="0.25">
      <c r="A33" s="334" t="s">
        <v>59</v>
      </c>
      <c r="B33">
        <v>8</v>
      </c>
      <c r="C33" s="213">
        <v>3.4334763948497854E-2</v>
      </c>
      <c r="D33">
        <v>13</v>
      </c>
      <c r="E33" s="335">
        <v>3.9156626506024098E-2</v>
      </c>
      <c r="J33" s="345" t="s">
        <v>61</v>
      </c>
      <c r="K33" s="346">
        <v>11961.1</v>
      </c>
      <c r="L33" s="347">
        <v>38364.800000000003</v>
      </c>
      <c r="M33" s="346">
        <v>1.3390000000000001E-2</v>
      </c>
      <c r="N33" s="346">
        <v>1.3390000000000001E-2</v>
      </c>
      <c r="O33" s="348">
        <v>1.3390803E-2</v>
      </c>
      <c r="P33" s="347">
        <v>1.3390000000000001E-2</v>
      </c>
    </row>
    <row r="34" spans="1:16" x14ac:dyDescent="0.25">
      <c r="A34" s="334" t="s">
        <v>60</v>
      </c>
      <c r="B34">
        <v>0</v>
      </c>
      <c r="C34" s="213">
        <v>0</v>
      </c>
      <c r="D34">
        <v>0</v>
      </c>
      <c r="E34" s="335">
        <v>0</v>
      </c>
      <c r="J34" s="345" t="s">
        <v>62</v>
      </c>
      <c r="K34" s="346">
        <v>761.7</v>
      </c>
      <c r="L34" s="347">
        <v>2443</v>
      </c>
      <c r="M34" s="346">
        <v>8.4999999999999995E-4</v>
      </c>
      <c r="N34" s="346">
        <v>8.4999999999999995E-4</v>
      </c>
      <c r="O34" s="348">
        <v>8.5272400000000002E-4</v>
      </c>
      <c r="P34" s="347">
        <v>8.4999999999999995E-4</v>
      </c>
    </row>
    <row r="35" spans="1:16" x14ac:dyDescent="0.25">
      <c r="A35" s="334" t="s">
        <v>61</v>
      </c>
      <c r="B35">
        <v>0</v>
      </c>
      <c r="C35" s="213">
        <v>0</v>
      </c>
      <c r="D35">
        <v>0</v>
      </c>
      <c r="E35" s="335">
        <v>0</v>
      </c>
      <c r="J35" s="345" t="s">
        <v>63</v>
      </c>
      <c r="K35" s="346">
        <v>25761.599999999999</v>
      </c>
      <c r="L35" s="347">
        <v>82632.7</v>
      </c>
      <c r="M35" s="346">
        <v>2.8840000000000001E-2</v>
      </c>
      <c r="N35" s="346">
        <v>2.8840000000000001E-2</v>
      </c>
      <c r="O35" s="348">
        <v>2.8841441999999998E-2</v>
      </c>
      <c r="P35" s="347">
        <v>2.8840000000000001E-2</v>
      </c>
    </row>
    <row r="36" spans="1:16" x14ac:dyDescent="0.25">
      <c r="A36" s="334" t="s">
        <v>62</v>
      </c>
      <c r="B36">
        <v>6</v>
      </c>
      <c r="C36" s="213">
        <v>2.575107296137339E-2</v>
      </c>
      <c r="D36">
        <v>5</v>
      </c>
      <c r="E36" s="335">
        <v>1.5060240963855422E-2</v>
      </c>
      <c r="J36" s="345" t="s">
        <v>64</v>
      </c>
      <c r="K36" s="346">
        <v>526.1</v>
      </c>
      <c r="L36" s="347">
        <v>1686.3</v>
      </c>
      <c r="M36" s="346">
        <v>5.9000000000000003E-4</v>
      </c>
      <c r="N36" s="346">
        <v>5.9000000000000003E-4</v>
      </c>
      <c r="O36" s="348">
        <v>5.8878399999999997E-4</v>
      </c>
      <c r="P36" s="347">
        <v>5.9000000000000003E-4</v>
      </c>
    </row>
    <row r="37" spans="1:16" x14ac:dyDescent="0.25">
      <c r="A37" s="334" t="s">
        <v>63</v>
      </c>
      <c r="B37">
        <v>0</v>
      </c>
      <c r="C37" s="213">
        <v>0</v>
      </c>
      <c r="D37">
        <v>2</v>
      </c>
      <c r="E37" s="335">
        <v>6.024096385542169E-3</v>
      </c>
      <c r="J37" s="345" t="s">
        <v>65</v>
      </c>
      <c r="K37" s="346">
        <v>829.3</v>
      </c>
      <c r="L37" s="347">
        <v>2659</v>
      </c>
      <c r="M37" s="346">
        <v>9.3000000000000005E-4</v>
      </c>
      <c r="N37" s="346">
        <v>9.3000000000000005E-4</v>
      </c>
      <c r="O37" s="348">
        <v>9.2825999999999998E-4</v>
      </c>
      <c r="P37" s="347">
        <v>9.3000000000000005E-4</v>
      </c>
    </row>
    <row r="38" spans="1:16" x14ac:dyDescent="0.25">
      <c r="A38" s="334" t="s">
        <v>64</v>
      </c>
      <c r="B38">
        <v>0</v>
      </c>
      <c r="C38" s="213">
        <v>0</v>
      </c>
      <c r="D38">
        <v>0</v>
      </c>
      <c r="E38" s="335">
        <v>0</v>
      </c>
      <c r="J38" s="345" t="s">
        <v>66</v>
      </c>
      <c r="K38" s="346">
        <v>26908.5</v>
      </c>
      <c r="L38" s="347">
        <v>86303.7</v>
      </c>
      <c r="M38" s="346">
        <v>3.0120000000000001E-2</v>
      </c>
      <c r="N38" s="346">
        <v>3.0120000000000001E-2</v>
      </c>
      <c r="O38" s="348">
        <v>3.0124096999999999E-2</v>
      </c>
      <c r="P38" s="347">
        <v>3.0120000000000001E-2</v>
      </c>
    </row>
    <row r="39" spans="1:16" x14ac:dyDescent="0.25">
      <c r="A39" s="334" t="s">
        <v>65</v>
      </c>
      <c r="B39">
        <v>0</v>
      </c>
      <c r="C39" s="213">
        <v>0</v>
      </c>
      <c r="D39">
        <v>0</v>
      </c>
      <c r="E39" s="335">
        <v>0</v>
      </c>
      <c r="J39" s="345" t="s">
        <v>67</v>
      </c>
      <c r="K39" s="346">
        <v>15808.5</v>
      </c>
      <c r="L39" s="347">
        <v>50704.5</v>
      </c>
      <c r="M39" s="346">
        <v>1.77E-2</v>
      </c>
      <c r="N39" s="346">
        <v>1.77E-2</v>
      </c>
      <c r="O39" s="348">
        <v>1.7697958E-2</v>
      </c>
      <c r="P39" s="347">
        <v>1.77E-2</v>
      </c>
    </row>
    <row r="40" spans="1:16" x14ac:dyDescent="0.25">
      <c r="A40" s="334" t="s">
        <v>66</v>
      </c>
      <c r="B40">
        <v>6</v>
      </c>
      <c r="C40" s="213">
        <v>2.575107296137339E-2</v>
      </c>
      <c r="D40">
        <v>20</v>
      </c>
      <c r="E40" s="335">
        <v>6.0240963855421686E-2</v>
      </c>
      <c r="J40" s="345" t="s">
        <v>68</v>
      </c>
      <c r="K40" s="346">
        <v>5959.3</v>
      </c>
      <c r="L40" s="347">
        <v>19113.3</v>
      </c>
      <c r="M40" s="346">
        <v>6.6699999999999997E-3</v>
      </c>
      <c r="N40" s="346">
        <v>6.6699999999999997E-3</v>
      </c>
      <c r="O40" s="348">
        <v>6.6714469999999996E-3</v>
      </c>
      <c r="P40" s="347">
        <v>6.6699999999999997E-3</v>
      </c>
    </row>
    <row r="41" spans="1:16" x14ac:dyDescent="0.25">
      <c r="A41" s="334" t="s">
        <v>67</v>
      </c>
      <c r="B41">
        <v>8</v>
      </c>
      <c r="C41" s="213">
        <v>3.4334763948497854E-2</v>
      </c>
      <c r="D41">
        <v>15</v>
      </c>
      <c r="E41" s="335">
        <v>4.5180722891566265E-2</v>
      </c>
      <c r="J41" s="345" t="s">
        <v>69</v>
      </c>
      <c r="K41" s="346">
        <v>14185</v>
      </c>
      <c r="L41" s="347">
        <v>45497.5</v>
      </c>
      <c r="M41" s="346">
        <v>1.5879999999999998E-2</v>
      </c>
      <c r="N41" s="346">
        <v>1.5879999999999998E-2</v>
      </c>
      <c r="O41" s="348">
        <v>1.5880458E-2</v>
      </c>
      <c r="P41" s="347">
        <v>1.5879999999999998E-2</v>
      </c>
    </row>
    <row r="42" spans="1:16" x14ac:dyDescent="0.25">
      <c r="A42" s="334" t="s">
        <v>68</v>
      </c>
      <c r="B42">
        <v>3</v>
      </c>
      <c r="C42" s="213">
        <v>1.2875536480686695E-2</v>
      </c>
      <c r="D42">
        <v>6</v>
      </c>
      <c r="E42" s="335">
        <v>1.8072289156626505E-2</v>
      </c>
      <c r="J42" s="345" t="s">
        <v>70</v>
      </c>
      <c r="K42" s="346">
        <v>25144.2</v>
      </c>
      <c r="L42" s="347">
        <v>80651.600000000006</v>
      </c>
      <c r="M42" s="346">
        <v>2.8150000000000001E-2</v>
      </c>
      <c r="N42" s="346">
        <v>2.8150000000000001E-2</v>
      </c>
      <c r="O42" s="348">
        <v>2.8150102999999999E-2</v>
      </c>
      <c r="P42" s="347">
        <v>2.8150000000000001E-2</v>
      </c>
    </row>
    <row r="43" spans="1:16" x14ac:dyDescent="0.25">
      <c r="A43" s="334" t="s">
        <v>69</v>
      </c>
      <c r="B43">
        <v>13</v>
      </c>
      <c r="C43" s="213">
        <v>5.5793991416309016E-2</v>
      </c>
      <c r="D43">
        <v>18</v>
      </c>
      <c r="E43" s="335">
        <v>5.4216867469879519E-2</v>
      </c>
      <c r="J43" s="345" t="s">
        <v>71</v>
      </c>
      <c r="K43" s="346">
        <v>1773.2</v>
      </c>
      <c r="L43" s="347">
        <v>5686.7</v>
      </c>
      <c r="M43" s="346">
        <v>1.99E-3</v>
      </c>
      <c r="N43" s="346">
        <v>1.98E-3</v>
      </c>
      <c r="O43" s="348">
        <v>1.9850139999999998E-3</v>
      </c>
      <c r="P43" s="347">
        <v>1.99E-3</v>
      </c>
    </row>
    <row r="44" spans="1:16" x14ac:dyDescent="0.25">
      <c r="A44" s="334" t="s">
        <v>70</v>
      </c>
      <c r="B44">
        <v>11</v>
      </c>
      <c r="C44" s="213">
        <v>4.7210300429184553E-2</v>
      </c>
      <c r="D44">
        <v>13</v>
      </c>
      <c r="E44" s="335">
        <v>3.9156626506024098E-2</v>
      </c>
      <c r="J44" s="345" t="s">
        <v>72</v>
      </c>
      <c r="K44" s="346">
        <v>6944.6</v>
      </c>
      <c r="L44" s="347">
        <v>22273.9</v>
      </c>
      <c r="M44" s="346">
        <v>7.77E-3</v>
      </c>
      <c r="N44" s="346">
        <v>7.77E-3</v>
      </c>
      <c r="O44" s="348">
        <v>7.7745690000000003E-3</v>
      </c>
      <c r="P44" s="347">
        <v>7.77E-3</v>
      </c>
    </row>
    <row r="45" spans="1:16" x14ac:dyDescent="0.25">
      <c r="A45" s="334" t="s">
        <v>73</v>
      </c>
      <c r="B45">
        <v>0</v>
      </c>
      <c r="C45" s="213">
        <v>0</v>
      </c>
      <c r="D45">
        <v>0</v>
      </c>
      <c r="E45" s="335">
        <v>0</v>
      </c>
      <c r="J45" s="345" t="s">
        <v>74</v>
      </c>
      <c r="K45" s="346">
        <v>2709.5</v>
      </c>
      <c r="L45" s="347">
        <v>8690.2000000000007</v>
      </c>
      <c r="M45" s="346">
        <v>3.0300000000000001E-3</v>
      </c>
      <c r="N45" s="346">
        <v>3.0300000000000001E-3</v>
      </c>
      <c r="O45" s="348">
        <v>3.033291E-3</v>
      </c>
      <c r="P45" s="347">
        <v>3.0300000000000001E-3</v>
      </c>
    </row>
    <row r="46" spans="1:16" x14ac:dyDescent="0.25">
      <c r="A46" s="334" t="s">
        <v>71</v>
      </c>
      <c r="B46">
        <v>0</v>
      </c>
      <c r="C46" s="213">
        <v>0</v>
      </c>
      <c r="D46">
        <v>0</v>
      </c>
      <c r="E46" s="335">
        <v>0</v>
      </c>
      <c r="J46" s="345" t="s">
        <v>75</v>
      </c>
      <c r="K46" s="346">
        <v>7487.3</v>
      </c>
      <c r="L46" s="347">
        <v>24015</v>
      </c>
      <c r="M46" s="346">
        <v>8.3800000000000003E-3</v>
      </c>
      <c r="N46" s="346">
        <v>8.3800000000000003E-3</v>
      </c>
      <c r="O46" s="348">
        <v>8.3822089999999998E-3</v>
      </c>
      <c r="P46" s="347">
        <v>8.3800000000000003E-3</v>
      </c>
    </row>
    <row r="47" spans="1:16" x14ac:dyDescent="0.25">
      <c r="A47" s="334" t="s">
        <v>72</v>
      </c>
      <c r="B47">
        <v>7</v>
      </c>
      <c r="C47" s="213">
        <v>3.0042918454935622E-2</v>
      </c>
      <c r="D47">
        <v>12</v>
      </c>
      <c r="E47" s="335">
        <v>3.614457831325301E-2</v>
      </c>
      <c r="J47" s="345" t="s">
        <v>76</v>
      </c>
      <c r="K47" s="346">
        <v>47909.3</v>
      </c>
      <c r="L47" s="347">
        <v>153667.1</v>
      </c>
      <c r="M47" s="346">
        <v>5.364E-2</v>
      </c>
      <c r="N47" s="346">
        <v>5.364E-2</v>
      </c>
      <c r="O47" s="348">
        <v>5.3635822999999999E-2</v>
      </c>
      <c r="P47" s="347">
        <v>5.364E-2</v>
      </c>
    </row>
    <row r="48" spans="1:16" x14ac:dyDescent="0.25">
      <c r="A48" s="334" t="s">
        <v>74</v>
      </c>
      <c r="B48">
        <v>0</v>
      </c>
      <c r="C48" s="213">
        <v>0</v>
      </c>
      <c r="D48">
        <v>0</v>
      </c>
      <c r="E48" s="335">
        <v>0</v>
      </c>
      <c r="J48" s="345" t="s">
        <v>77</v>
      </c>
      <c r="K48" s="346">
        <v>5866</v>
      </c>
      <c r="L48" s="347">
        <v>18815.8</v>
      </c>
      <c r="M48" s="346">
        <v>6.5700000000000003E-3</v>
      </c>
      <c r="N48" s="346">
        <v>6.5700000000000003E-3</v>
      </c>
      <c r="O48" s="348">
        <v>6.5673019999999997E-3</v>
      </c>
      <c r="P48" s="347">
        <v>6.5700000000000003E-3</v>
      </c>
    </row>
    <row r="49" spans="1:16" x14ac:dyDescent="0.25">
      <c r="A49" s="334" t="s">
        <v>75</v>
      </c>
      <c r="B49">
        <v>9</v>
      </c>
      <c r="C49" s="213">
        <v>3.8626609442060089E-2</v>
      </c>
      <c r="D49">
        <v>10</v>
      </c>
      <c r="E49" s="335">
        <v>3.0120481927710843E-2</v>
      </c>
      <c r="J49" s="345" t="s">
        <v>78</v>
      </c>
      <c r="K49" s="346">
        <v>22815.5</v>
      </c>
      <c r="L49" s="347">
        <v>73181.2</v>
      </c>
      <c r="M49" s="346">
        <v>2.554E-2</v>
      </c>
      <c r="N49" s="346">
        <v>2.554E-2</v>
      </c>
      <c r="O49" s="353">
        <v>2.5584421E-2</v>
      </c>
      <c r="P49" s="347">
        <v>2.554E-2</v>
      </c>
    </row>
    <row r="50" spans="1:16" x14ac:dyDescent="0.25">
      <c r="A50" s="334" t="s">
        <v>76</v>
      </c>
      <c r="B50">
        <v>4</v>
      </c>
      <c r="C50" s="213">
        <v>1.7167381974248927E-2</v>
      </c>
      <c r="D50">
        <v>10</v>
      </c>
      <c r="E50" s="335">
        <v>3.0120481927710843E-2</v>
      </c>
      <c r="J50" s="345" t="s">
        <v>79</v>
      </c>
      <c r="K50" s="346">
        <v>3599.1</v>
      </c>
      <c r="L50" s="347">
        <v>11543</v>
      </c>
      <c r="M50" s="346">
        <v>4.0299999999999997E-3</v>
      </c>
      <c r="N50" s="346">
        <v>4.0299999999999997E-3</v>
      </c>
      <c r="O50" s="348">
        <v>4.0291260000000001E-3</v>
      </c>
      <c r="P50" s="347">
        <v>4.0299999999999997E-3</v>
      </c>
    </row>
    <row r="51" spans="1:16" x14ac:dyDescent="0.25">
      <c r="A51" s="334" t="s">
        <v>80</v>
      </c>
      <c r="B51">
        <v>0</v>
      </c>
      <c r="C51" s="213">
        <v>0</v>
      </c>
      <c r="D51">
        <v>0</v>
      </c>
      <c r="E51" s="335">
        <v>0</v>
      </c>
      <c r="J51" s="345" t="s">
        <v>81</v>
      </c>
      <c r="K51" s="346">
        <v>17046.7</v>
      </c>
      <c r="L51" s="347">
        <v>54676.2</v>
      </c>
      <c r="M51" s="346">
        <v>1.908E-2</v>
      </c>
      <c r="N51" s="346">
        <v>1.908E-2</v>
      </c>
      <c r="O51" s="348">
        <v>1.9084198E-2</v>
      </c>
      <c r="P51" s="347">
        <v>1.908E-2</v>
      </c>
    </row>
    <row r="52" spans="1:16" x14ac:dyDescent="0.25">
      <c r="A52" s="334" t="s">
        <v>77</v>
      </c>
      <c r="B52">
        <v>0</v>
      </c>
      <c r="C52" s="213">
        <v>0</v>
      </c>
      <c r="D52">
        <v>0</v>
      </c>
      <c r="E52" s="335">
        <v>0</v>
      </c>
      <c r="J52" s="345" t="s">
        <v>82</v>
      </c>
      <c r="K52" s="346">
        <v>40202.6</v>
      </c>
      <c r="L52" s="347">
        <v>128949.1</v>
      </c>
      <c r="M52" s="346">
        <v>4.5010000000000001E-2</v>
      </c>
      <c r="N52" s="346">
        <v>4.5010000000000001E-2</v>
      </c>
      <c r="O52" s="348">
        <v>4.5008114000000002E-2</v>
      </c>
      <c r="P52" s="347">
        <v>4.5010000000000001E-2</v>
      </c>
    </row>
    <row r="53" spans="1:16" x14ac:dyDescent="0.25">
      <c r="A53" s="334" t="s">
        <v>78</v>
      </c>
      <c r="B53">
        <v>7</v>
      </c>
      <c r="C53" s="213">
        <v>3.0042918454935622E-2</v>
      </c>
      <c r="D53">
        <v>12</v>
      </c>
      <c r="E53" s="335">
        <v>3.614457831325301E-2</v>
      </c>
      <c r="J53" s="345" t="s">
        <v>83</v>
      </c>
      <c r="K53" s="346">
        <v>448.4</v>
      </c>
      <c r="L53" s="347">
        <v>1438.2</v>
      </c>
      <c r="M53" s="346">
        <v>5.0000000000000001E-4</v>
      </c>
      <c r="N53" s="346">
        <v>5.0000000000000001E-4</v>
      </c>
      <c r="O53" s="348">
        <v>5.0199200000000004E-4</v>
      </c>
      <c r="P53" s="347">
        <v>5.0000000000000001E-4</v>
      </c>
    </row>
    <row r="54" spans="1:16" x14ac:dyDescent="0.25">
      <c r="A54" s="334" t="s">
        <v>84</v>
      </c>
      <c r="B54">
        <v>0</v>
      </c>
      <c r="C54" s="213">
        <v>0</v>
      </c>
      <c r="D54">
        <v>0</v>
      </c>
      <c r="E54" s="335">
        <v>0</v>
      </c>
      <c r="J54" s="345" t="s">
        <v>85</v>
      </c>
      <c r="K54" s="346">
        <v>479.8</v>
      </c>
      <c r="L54" s="347">
        <v>1539</v>
      </c>
      <c r="M54" s="346">
        <v>5.4000000000000001E-4</v>
      </c>
      <c r="N54" s="346">
        <v>5.4000000000000001E-4</v>
      </c>
      <c r="O54" s="348">
        <v>5.3715999999999996E-4</v>
      </c>
      <c r="P54" s="347">
        <v>5.4000000000000001E-4</v>
      </c>
    </row>
    <row r="55" spans="1:16" x14ac:dyDescent="0.25">
      <c r="A55" s="334" t="s">
        <v>79</v>
      </c>
      <c r="B55">
        <v>2</v>
      </c>
      <c r="C55" s="213">
        <v>8.5836909871244635E-3</v>
      </c>
      <c r="D55">
        <v>2</v>
      </c>
      <c r="E55" s="335">
        <v>6.024096385542169E-3</v>
      </c>
      <c r="J55" s="345" t="s">
        <v>22</v>
      </c>
      <c r="K55" s="346">
        <v>0</v>
      </c>
      <c r="L55" s="347">
        <v>0</v>
      </c>
      <c r="M55" s="346">
        <v>0</v>
      </c>
      <c r="N55" s="346">
        <v>0</v>
      </c>
      <c r="O55" s="357">
        <v>0</v>
      </c>
      <c r="P55" s="347">
        <v>0</v>
      </c>
    </row>
    <row r="56" spans="1:16" x14ac:dyDescent="0.25">
      <c r="A56" s="334" t="s">
        <v>81</v>
      </c>
      <c r="B56">
        <v>10</v>
      </c>
      <c r="C56" s="213">
        <v>4.2918454935622317E-2</v>
      </c>
      <c r="D56">
        <v>13</v>
      </c>
      <c r="E56" s="335">
        <v>3.9156626506024098E-2</v>
      </c>
      <c r="J56" s="345" t="s">
        <v>39</v>
      </c>
      <c r="K56" s="346">
        <v>0</v>
      </c>
      <c r="L56" s="347">
        <v>0</v>
      </c>
      <c r="M56" s="346">
        <v>0</v>
      </c>
      <c r="N56" s="346">
        <v>0</v>
      </c>
      <c r="O56" s="357">
        <v>0</v>
      </c>
      <c r="P56" s="347">
        <v>0</v>
      </c>
    </row>
    <row r="57" spans="1:16" x14ac:dyDescent="0.25">
      <c r="A57" s="334" t="s">
        <v>82</v>
      </c>
      <c r="B57">
        <v>19</v>
      </c>
      <c r="C57" s="213">
        <v>8.15450643776824E-2</v>
      </c>
      <c r="D57">
        <v>32</v>
      </c>
      <c r="E57" s="335">
        <v>9.6385542168674704E-2</v>
      </c>
      <c r="J57" s="345" t="s">
        <v>57</v>
      </c>
      <c r="K57" s="346">
        <v>0</v>
      </c>
      <c r="L57" s="347">
        <v>0</v>
      </c>
      <c r="M57" s="346">
        <v>0</v>
      </c>
      <c r="N57" s="346">
        <v>0</v>
      </c>
      <c r="O57" s="357">
        <v>0</v>
      </c>
      <c r="P57" s="347">
        <v>0</v>
      </c>
    </row>
    <row r="58" spans="1:16" x14ac:dyDescent="0.25">
      <c r="A58" s="334" t="s">
        <v>83</v>
      </c>
      <c r="B58">
        <v>0</v>
      </c>
      <c r="C58" s="213">
        <v>0</v>
      </c>
      <c r="D58">
        <v>2</v>
      </c>
      <c r="E58" s="335">
        <v>6.024096385542169E-3</v>
      </c>
      <c r="J58" s="358" t="s">
        <v>73</v>
      </c>
      <c r="K58" s="359">
        <v>0</v>
      </c>
      <c r="L58" s="360">
        <v>0</v>
      </c>
      <c r="M58" s="359">
        <v>0</v>
      </c>
      <c r="N58" s="359">
        <v>0</v>
      </c>
      <c r="O58" s="361">
        <v>0</v>
      </c>
      <c r="P58" s="360">
        <v>0</v>
      </c>
    </row>
    <row r="59" spans="1:16" x14ac:dyDescent="0.25">
      <c r="A59" s="334" t="s">
        <v>85</v>
      </c>
      <c r="B59">
        <v>0</v>
      </c>
      <c r="C59" s="213">
        <v>0</v>
      </c>
      <c r="D59">
        <v>0</v>
      </c>
      <c r="E59" s="335">
        <v>0</v>
      </c>
      <c r="J59" s="358" t="s">
        <v>84</v>
      </c>
      <c r="K59" s="359">
        <v>0</v>
      </c>
      <c r="L59" s="360">
        <v>0</v>
      </c>
      <c r="M59" s="359">
        <v>0</v>
      </c>
      <c r="N59" s="359">
        <v>0</v>
      </c>
      <c r="O59" s="361">
        <v>0</v>
      </c>
      <c r="P59" s="360">
        <v>0</v>
      </c>
    </row>
    <row r="60" spans="1:16" x14ac:dyDescent="0.25">
      <c r="A60" s="355" t="s">
        <v>86</v>
      </c>
      <c r="B60" s="362">
        <f>SUM(B3:B59)</f>
        <v>233</v>
      </c>
      <c r="C60" s="363">
        <f>SUM(C3:C59)</f>
        <v>1.0000000000000002</v>
      </c>
      <c r="D60" s="362">
        <f>SUM(D3:D59)</f>
        <v>332</v>
      </c>
      <c r="E60" s="364">
        <f>SUM(E3:E59)</f>
        <v>1.0000000000000002</v>
      </c>
      <c r="J60" s="393" t="s">
        <v>80</v>
      </c>
      <c r="K60" s="394">
        <v>0</v>
      </c>
      <c r="L60" s="395">
        <v>0</v>
      </c>
      <c r="M60" s="394">
        <v>0</v>
      </c>
      <c r="N60" s="394">
        <v>0</v>
      </c>
      <c r="O60" s="396">
        <v>0</v>
      </c>
      <c r="P60" s="395">
        <v>0</v>
      </c>
    </row>
    <row r="61" spans="1:16" x14ac:dyDescent="0.25">
      <c r="J61" s="365" t="s">
        <v>86</v>
      </c>
      <c r="K61" s="366">
        <v>893231</v>
      </c>
      <c r="L61" s="367">
        <v>2865015.9</v>
      </c>
      <c r="M61" s="368"/>
      <c r="N61" s="368"/>
      <c r="O61" s="369"/>
      <c r="P61" s="370"/>
    </row>
    <row r="62" spans="1:16" x14ac:dyDescent="0.25">
      <c r="J62" s="481" t="s">
        <v>87</v>
      </c>
      <c r="K62" s="481"/>
      <c r="L62" s="481"/>
      <c r="M62" s="481"/>
      <c r="N62" s="481"/>
      <c r="O62" s="481"/>
      <c r="P62" s="481"/>
    </row>
    <row r="63" spans="1:16" x14ac:dyDescent="0.25">
      <c r="J63" s="482"/>
      <c r="K63" s="482"/>
      <c r="L63" s="482"/>
      <c r="M63" s="482"/>
      <c r="N63" s="482"/>
      <c r="O63" s="482"/>
      <c r="P63" s="482"/>
    </row>
    <row r="64" spans="1:16" x14ac:dyDescent="0.25">
      <c r="J64" s="482"/>
      <c r="K64" s="482"/>
      <c r="L64" s="482"/>
      <c r="M64" s="482"/>
      <c r="N64" s="482"/>
      <c r="O64" s="482"/>
      <c r="P64" s="482"/>
    </row>
    <row r="65" spans="10:16" x14ac:dyDescent="0.25">
      <c r="J65" s="482"/>
      <c r="K65" s="482"/>
      <c r="L65" s="482"/>
      <c r="M65" s="482"/>
      <c r="N65" s="482"/>
      <c r="O65" s="482"/>
      <c r="P65" s="482"/>
    </row>
  </sheetData>
  <mergeCells count="5">
    <mergeCell ref="A1:E1"/>
    <mergeCell ref="G1:H1"/>
    <mergeCell ref="J1:P1"/>
    <mergeCell ref="M2:P2"/>
    <mergeCell ref="J62:P65"/>
  </mergeCells>
  <conditionalFormatting sqref="A1:A1048576">
    <cfRule type="duplicateValues" dxfId="2" priority="2"/>
  </conditionalFormatting>
  <conditionalFormatting sqref="G1">
    <cfRule type="duplicateValues" dxfId="1" priority="1"/>
  </conditionalFormatting>
  <conditionalFormatting sqref="A3:A49">
    <cfRule type="duplicateValues" dxfId="0" priority="12"/>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BE7F8-8A48-47C5-831B-6437805C8895}">
  <dimension ref="A1:BI198"/>
  <sheetViews>
    <sheetView zoomScaleNormal="100" workbookViewId="0"/>
  </sheetViews>
  <sheetFormatPr defaultColWidth="9.140625" defaultRowHeight="15" x14ac:dyDescent="0.25"/>
  <cols>
    <col min="1" max="1" width="9.140625" style="78"/>
    <col min="2" max="2" width="15.5703125" style="78" customWidth="1"/>
    <col min="3" max="13" width="14.85546875" style="78" bestFit="1" customWidth="1"/>
    <col min="14" max="16" width="14.85546875" style="78" customWidth="1"/>
    <col min="17" max="17" width="7.7109375" style="79" bestFit="1" customWidth="1"/>
    <col min="18" max="18" width="8" style="78" customWidth="1"/>
    <col min="19" max="30" width="8.28515625" style="78" customWidth="1"/>
    <col min="31" max="31" width="8.28515625" style="80" customWidth="1"/>
    <col min="32" max="51" width="8.28515625" style="78" customWidth="1"/>
    <col min="52" max="60" width="19.28515625" style="78" customWidth="1"/>
    <col min="61" max="16384" width="9.140625" style="78"/>
  </cols>
  <sheetData>
    <row r="1" spans="1:60" x14ac:dyDescent="0.25">
      <c r="A1" s="122" t="s">
        <v>475</v>
      </c>
      <c r="F1"/>
      <c r="G1"/>
      <c r="H1"/>
      <c r="I1"/>
      <c r="J1"/>
      <c r="K1"/>
      <c r="L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row>
    <row r="2" spans="1:60" x14ac:dyDescent="0.25">
      <c r="A2" s="124" t="s">
        <v>476</v>
      </c>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row>
    <row r="3" spans="1:60" x14ac:dyDescent="0.25">
      <c r="A3" s="55" t="s">
        <v>477</v>
      </c>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row>
    <row r="4" spans="1:60" ht="15.75" thickBot="1" x14ac:dyDescent="0.3">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row>
    <row r="5" spans="1:60" ht="15.75" x14ac:dyDescent="0.25">
      <c r="A5" s="81"/>
      <c r="B5" s="82"/>
      <c r="C5" s="82"/>
      <c r="D5" s="599" t="s">
        <v>478</v>
      </c>
      <c r="E5" s="600"/>
      <c r="F5" s="600"/>
      <c r="G5" s="600"/>
      <c r="H5" s="600"/>
      <c r="I5" s="600"/>
      <c r="J5" s="600"/>
      <c r="K5" s="83"/>
      <c r="L5" s="84"/>
      <c r="M5" s="85"/>
      <c r="N5" s="126"/>
      <c r="O5" s="126"/>
      <c r="P5" s="126"/>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row>
    <row r="6" spans="1:60" ht="15.75" x14ac:dyDescent="0.25">
      <c r="A6" s="86"/>
      <c r="D6" s="595" t="s">
        <v>479</v>
      </c>
      <c r="E6" s="596"/>
      <c r="F6" s="596"/>
      <c r="G6" s="596"/>
      <c r="H6" s="596"/>
      <c r="I6" s="596"/>
      <c r="J6" s="596"/>
      <c r="K6" s="404"/>
      <c r="L6" s="405"/>
      <c r="M6" s="87"/>
      <c r="N6" s="126"/>
      <c r="O6" s="126"/>
      <c r="P6" s="12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row>
    <row r="7" spans="1:60" x14ac:dyDescent="0.25">
      <c r="A7" s="86"/>
      <c r="D7" s="597" t="s">
        <v>480</v>
      </c>
      <c r="E7" s="598"/>
      <c r="F7" s="598"/>
      <c r="G7" s="598"/>
      <c r="H7" s="598"/>
      <c r="I7" s="598"/>
      <c r="J7" s="598"/>
      <c r="K7" s="404"/>
      <c r="L7" s="405"/>
      <c r="M7" s="87"/>
      <c r="N7" s="126"/>
      <c r="O7" s="126"/>
      <c r="P7" s="126"/>
      <c r="R7" s="590" t="s">
        <v>473</v>
      </c>
      <c r="S7" s="590"/>
      <c r="T7" s="590"/>
      <c r="U7" s="590"/>
      <c r="V7" s="590"/>
      <c r="W7" s="590"/>
      <c r="X7" s="590"/>
      <c r="Y7" s="590"/>
      <c r="Z7" s="590"/>
      <c r="AA7" s="590"/>
      <c r="AB7" s="590"/>
      <c r="AC7" s="590"/>
      <c r="AD7" s="590"/>
      <c r="AE7" s="590"/>
      <c r="AF7" s="590"/>
      <c r="AG7" s="590"/>
      <c r="AH7" s="590"/>
      <c r="AI7" s="590"/>
      <c r="AJ7" s="590"/>
      <c r="AK7" s="590"/>
      <c r="AL7" s="590"/>
      <c r="AM7" s="590"/>
      <c r="AN7" s="590"/>
      <c r="AO7" s="590"/>
      <c r="AP7" s="590"/>
      <c r="AQ7" s="590"/>
      <c r="AR7" s="590"/>
      <c r="AS7" s="590"/>
      <c r="AT7" s="590"/>
      <c r="AU7" s="590"/>
      <c r="AV7" s="590"/>
      <c r="AW7" s="590"/>
      <c r="AX7" s="406"/>
      <c r="AY7" s="406"/>
      <c r="AZ7"/>
      <c r="BA7"/>
      <c r="BB7"/>
      <c r="BC7"/>
      <c r="BD7"/>
      <c r="BE7"/>
      <c r="BF7"/>
      <c r="BG7"/>
      <c r="BH7"/>
    </row>
    <row r="8" spans="1:60" x14ac:dyDescent="0.25">
      <c r="A8" s="88"/>
      <c r="B8" s="89"/>
      <c r="C8" s="89"/>
      <c r="D8" s="89"/>
      <c r="E8" s="89"/>
      <c r="F8" s="89"/>
      <c r="G8" s="89"/>
      <c r="H8" s="89"/>
      <c r="I8" s="89"/>
      <c r="J8" s="89"/>
      <c r="K8" s="89"/>
      <c r="L8" s="90"/>
      <c r="R8" s="591" t="s">
        <v>481</v>
      </c>
      <c r="S8" s="591"/>
      <c r="T8" s="591"/>
      <c r="U8" s="591"/>
      <c r="V8" s="591"/>
      <c r="W8" s="591"/>
      <c r="X8" s="591"/>
      <c r="Y8" s="591"/>
      <c r="Z8" s="591"/>
      <c r="AA8" s="591"/>
      <c r="AB8" s="591"/>
      <c r="AC8" s="591"/>
      <c r="AD8" s="591"/>
      <c r="AE8" s="591"/>
      <c r="AF8" s="591"/>
      <c r="AG8" s="591"/>
      <c r="AH8" s="591"/>
      <c r="AI8" s="591"/>
      <c r="AJ8" s="591"/>
      <c r="AK8" s="591"/>
      <c r="AL8" s="591"/>
      <c r="AM8" s="591"/>
      <c r="AN8" s="591"/>
      <c r="AO8" s="591"/>
      <c r="AP8" s="591"/>
      <c r="AQ8" s="591"/>
      <c r="AR8" s="591"/>
      <c r="AS8" s="591"/>
      <c r="AT8" s="591"/>
      <c r="AU8" s="591"/>
      <c r="AV8" s="591"/>
      <c r="AW8"/>
      <c r="AX8"/>
      <c r="AY8"/>
      <c r="AZ8"/>
      <c r="BA8"/>
      <c r="BB8"/>
      <c r="BC8"/>
      <c r="BD8"/>
      <c r="BE8"/>
      <c r="BF8"/>
      <c r="BG8"/>
      <c r="BH8"/>
    </row>
    <row r="9" spans="1:60" ht="15.75" x14ac:dyDescent="0.25">
      <c r="A9" s="91" t="s">
        <v>482</v>
      </c>
      <c r="B9" s="474">
        <v>2008</v>
      </c>
      <c r="C9" s="474">
        <v>2009</v>
      </c>
      <c r="D9" s="92">
        <v>2010</v>
      </c>
      <c r="E9" s="92">
        <v>2011</v>
      </c>
      <c r="F9" s="92">
        <v>2012</v>
      </c>
      <c r="G9" s="92">
        <v>2013</v>
      </c>
      <c r="H9" s="92">
        <v>2014</v>
      </c>
      <c r="I9" s="92">
        <v>2015</v>
      </c>
      <c r="J9" s="92">
        <v>2016</v>
      </c>
      <c r="K9" s="92">
        <v>2017</v>
      </c>
      <c r="L9" s="92">
        <v>2018</v>
      </c>
      <c r="M9" s="92">
        <v>2019</v>
      </c>
      <c r="N9" s="92">
        <v>2020</v>
      </c>
      <c r="O9" s="92">
        <v>2021</v>
      </c>
      <c r="P9" s="92">
        <v>2022</v>
      </c>
      <c r="R9" s="1" t="s">
        <v>482</v>
      </c>
      <c r="S9" s="1">
        <v>1990</v>
      </c>
      <c r="T9" s="1">
        <v>1991</v>
      </c>
      <c r="U9" s="1">
        <v>1992</v>
      </c>
      <c r="V9" s="1">
        <v>1993</v>
      </c>
      <c r="W9" s="1">
        <v>1994</v>
      </c>
      <c r="X9" s="1">
        <v>1995</v>
      </c>
      <c r="Y9" s="1">
        <v>1996</v>
      </c>
      <c r="Z9" s="1">
        <v>1997</v>
      </c>
      <c r="AA9" s="1">
        <v>1998</v>
      </c>
      <c r="AB9" s="1">
        <v>1999</v>
      </c>
      <c r="AC9" s="1">
        <v>2000</v>
      </c>
      <c r="AD9" s="1">
        <v>2001</v>
      </c>
      <c r="AE9" s="1">
        <v>2002</v>
      </c>
      <c r="AF9" s="1">
        <v>2003</v>
      </c>
      <c r="AG9" s="1">
        <v>2004</v>
      </c>
      <c r="AH9" s="1">
        <v>2005</v>
      </c>
      <c r="AI9" s="1">
        <v>2006</v>
      </c>
      <c r="AJ9" s="1">
        <v>2007</v>
      </c>
      <c r="AK9" s="1">
        <v>2008</v>
      </c>
      <c r="AL9" s="1">
        <v>2009</v>
      </c>
      <c r="AM9" s="1">
        <v>2010</v>
      </c>
      <c r="AN9" s="1">
        <v>2011</v>
      </c>
      <c r="AO9" s="1">
        <v>2012</v>
      </c>
      <c r="AP9" s="1">
        <v>2013</v>
      </c>
      <c r="AQ9" s="1">
        <v>2014</v>
      </c>
      <c r="AR9" s="1">
        <v>2015</v>
      </c>
      <c r="AS9" s="1">
        <v>2016</v>
      </c>
      <c r="AT9" s="1">
        <v>2017</v>
      </c>
      <c r="AU9" s="1">
        <v>2018</v>
      </c>
      <c r="AV9" s="1">
        <v>2019</v>
      </c>
      <c r="AW9" s="1">
        <v>2020</v>
      </c>
      <c r="AX9" s="1">
        <v>2021</v>
      </c>
      <c r="AY9" s="1">
        <v>2022</v>
      </c>
      <c r="AZ9"/>
      <c r="BA9"/>
      <c r="BB9"/>
      <c r="BC9"/>
      <c r="BD9"/>
      <c r="BE9"/>
      <c r="BF9"/>
      <c r="BG9"/>
      <c r="BH9"/>
    </row>
    <row r="10" spans="1:60" ht="15.75" x14ac:dyDescent="0.25">
      <c r="A10" s="91"/>
      <c r="B10" s="592" t="s">
        <v>480</v>
      </c>
      <c r="C10" s="592"/>
      <c r="D10" s="592"/>
      <c r="E10" s="592"/>
      <c r="F10" s="592"/>
      <c r="G10" s="592"/>
      <c r="H10" s="592"/>
      <c r="I10" s="593" t="s">
        <v>483</v>
      </c>
      <c r="J10" s="594"/>
      <c r="K10" s="594"/>
      <c r="L10" s="594"/>
      <c r="M10" s="594"/>
      <c r="N10" s="594"/>
      <c r="O10" s="594"/>
      <c r="P10" s="594"/>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c r="BA10"/>
      <c r="BB10"/>
      <c r="BC10"/>
      <c r="BD10"/>
      <c r="BE10"/>
      <c r="BF10"/>
      <c r="BG10"/>
      <c r="BH10"/>
    </row>
    <row r="11" spans="1:60" x14ac:dyDescent="0.25">
      <c r="A11" s="93" t="s">
        <v>10</v>
      </c>
      <c r="B11" s="80">
        <v>134206.79</v>
      </c>
      <c r="C11" s="80">
        <v>144303.85999999999</v>
      </c>
      <c r="D11" s="80">
        <v>137213.68</v>
      </c>
      <c r="E11" s="80">
        <v>155552.25</v>
      </c>
      <c r="F11" s="80">
        <v>173407.88</v>
      </c>
      <c r="G11" s="80">
        <v>183031.77000000002</v>
      </c>
      <c r="H11" s="80">
        <v>205120.33</v>
      </c>
      <c r="I11" s="475">
        <v>204934.66666666669</v>
      </c>
      <c r="J11" s="475">
        <v>204283.6</v>
      </c>
      <c r="K11" s="475">
        <v>193841.35</v>
      </c>
      <c r="L11" s="475">
        <v>205784.69</v>
      </c>
      <c r="M11" s="475">
        <v>187039.27000000002</v>
      </c>
      <c r="N11" s="475">
        <v>164399.62</v>
      </c>
      <c r="O11" s="475">
        <v>162011.85999999999</v>
      </c>
      <c r="P11" s="475">
        <v>163156.12</v>
      </c>
      <c r="Q11" s="94"/>
      <c r="R11" t="s">
        <v>10</v>
      </c>
      <c r="S11" s="99">
        <v>7.2668796458011235E-4</v>
      </c>
      <c r="T11" s="99">
        <v>7.2668796458011235E-4</v>
      </c>
      <c r="U11" s="99">
        <v>7.2668796458011235E-4</v>
      </c>
      <c r="V11" s="99">
        <v>7.2668796458011235E-4</v>
      </c>
      <c r="W11" s="99">
        <v>7.2668796458011235E-4</v>
      </c>
      <c r="X11" s="99">
        <v>7.2668796458011235E-4</v>
      </c>
      <c r="Y11" s="99">
        <v>7.2668796458011235E-4</v>
      </c>
      <c r="Z11" s="99">
        <v>7.2668796458011235E-4</v>
      </c>
      <c r="AA11" s="99">
        <v>7.2668796458011235E-4</v>
      </c>
      <c r="AB11" s="99">
        <v>7.2668796458011235E-4</v>
      </c>
      <c r="AC11" s="99">
        <v>7.2668796458011235E-4</v>
      </c>
      <c r="AD11" s="99">
        <v>7.2668796458011235E-4</v>
      </c>
      <c r="AE11" s="99">
        <v>7.2668796458011235E-4</v>
      </c>
      <c r="AF11" s="99">
        <v>7.2668796458011235E-4</v>
      </c>
      <c r="AG11" s="99">
        <v>7.2668796458011235E-4</v>
      </c>
      <c r="AH11" s="99">
        <v>7.2668796458011235E-4</v>
      </c>
      <c r="AI11" s="99">
        <v>7.2668796458011235E-4</v>
      </c>
      <c r="AJ11" s="99">
        <v>7.2668796458011235E-4</v>
      </c>
      <c r="AK11" s="99">
        <v>7.2668796458011235E-4</v>
      </c>
      <c r="AL11" s="99">
        <v>7.8699106177677501E-4</v>
      </c>
      <c r="AM11" s="99">
        <v>7.572012762998698E-4</v>
      </c>
      <c r="AN11" s="99">
        <v>8.7352337873335638E-4</v>
      </c>
      <c r="AO11" s="99">
        <v>9.6123389771333686E-4</v>
      </c>
      <c r="AP11" s="99">
        <v>1.0277694584641805E-3</v>
      </c>
      <c r="AQ11" s="99">
        <v>1.1563441347249772E-3</v>
      </c>
      <c r="AR11" s="99">
        <v>1.0698117451747903E-3</v>
      </c>
      <c r="AS11" s="99">
        <v>1.0717135377614139E-3</v>
      </c>
      <c r="AT11" s="99">
        <v>1.0393188348364764E-3</v>
      </c>
      <c r="AU11" s="99">
        <v>1.1202800350994932E-3</v>
      </c>
      <c r="AV11" s="99">
        <v>1.037978668944546E-3</v>
      </c>
      <c r="AW11" s="99">
        <v>9.089531483882161E-4</v>
      </c>
      <c r="AX11" s="99">
        <v>9.1304950876640398E-4</v>
      </c>
      <c r="AY11" s="99">
        <v>9.6573128346402184E-4</v>
      </c>
      <c r="AZ11"/>
      <c r="BA11"/>
      <c r="BB11"/>
      <c r="BC11"/>
      <c r="BD11"/>
      <c r="BE11"/>
      <c r="BF11"/>
      <c r="BG11"/>
      <c r="BH11"/>
    </row>
    <row r="12" spans="1:60" x14ac:dyDescent="0.25">
      <c r="A12" s="93" t="s">
        <v>18</v>
      </c>
      <c r="B12" s="80">
        <v>880.86</v>
      </c>
      <c r="C12" s="80">
        <v>698.48</v>
      </c>
      <c r="D12" s="80">
        <v>708.93000000000006</v>
      </c>
      <c r="E12" s="80">
        <v>2469.02</v>
      </c>
      <c r="F12" s="80">
        <v>8985.74</v>
      </c>
      <c r="G12" s="80">
        <v>18512.72</v>
      </c>
      <c r="H12" s="80">
        <v>23497.47</v>
      </c>
      <c r="I12" s="475">
        <v>32486.170000000002</v>
      </c>
      <c r="J12" s="475">
        <v>50478.83</v>
      </c>
      <c r="K12" s="475">
        <v>54448.160000000003</v>
      </c>
      <c r="L12" s="475">
        <v>65407.07</v>
      </c>
      <c r="M12" s="475">
        <v>74251.12</v>
      </c>
      <c r="N12" s="475">
        <v>64455.38</v>
      </c>
      <c r="O12" s="475">
        <v>67364.460000000006</v>
      </c>
      <c r="P12" s="475">
        <v>63104.04</v>
      </c>
      <c r="Q12" s="94"/>
      <c r="R12" t="s">
        <v>18</v>
      </c>
      <c r="S12" s="99">
        <v>4.7695825261899026E-6</v>
      </c>
      <c r="T12" s="99">
        <v>4.7695825261899026E-6</v>
      </c>
      <c r="U12" s="99">
        <v>4.7695825261899026E-6</v>
      </c>
      <c r="V12" s="99">
        <v>4.7695825261899026E-6</v>
      </c>
      <c r="W12" s="99">
        <v>4.7695825261899026E-6</v>
      </c>
      <c r="X12" s="99">
        <v>4.7695825261899026E-6</v>
      </c>
      <c r="Y12" s="99">
        <v>4.7695825261899026E-6</v>
      </c>
      <c r="Z12" s="99">
        <v>4.7695825261899026E-6</v>
      </c>
      <c r="AA12" s="99">
        <v>4.7695825261899026E-6</v>
      </c>
      <c r="AB12" s="99">
        <v>4.7695825261899026E-6</v>
      </c>
      <c r="AC12" s="99">
        <v>4.7695825261899026E-6</v>
      </c>
      <c r="AD12" s="99">
        <v>4.7695825261899026E-6</v>
      </c>
      <c r="AE12" s="99">
        <v>4.7695825261899026E-6</v>
      </c>
      <c r="AF12" s="99">
        <v>4.7695825261899026E-6</v>
      </c>
      <c r="AG12" s="99">
        <v>4.7695825261899026E-6</v>
      </c>
      <c r="AH12" s="99">
        <v>4.7695825261899026E-6</v>
      </c>
      <c r="AI12" s="99">
        <v>4.7695825261899026E-6</v>
      </c>
      <c r="AJ12" s="99">
        <v>4.7695825261899026E-6</v>
      </c>
      <c r="AK12" s="99">
        <v>4.7695825261899026E-6</v>
      </c>
      <c r="AL12" s="99">
        <v>3.8093057027708189E-6</v>
      </c>
      <c r="AM12" s="99">
        <v>3.9121660523008116E-6</v>
      </c>
      <c r="AN12" s="99">
        <v>1.3865094799723125E-5</v>
      </c>
      <c r="AO12" s="99">
        <v>4.9809719627727637E-5</v>
      </c>
      <c r="AP12" s="99">
        <v>1.0395358253432725E-4</v>
      </c>
      <c r="AQ12" s="99">
        <v>1.3246449835263092E-4</v>
      </c>
      <c r="AR12" s="99">
        <v>1.6958617488701237E-4</v>
      </c>
      <c r="AS12" s="99">
        <v>2.6482226415315275E-4</v>
      </c>
      <c r="AT12" s="99">
        <v>2.9193460636850731E-4</v>
      </c>
      <c r="AU12" s="99">
        <v>3.5607233305526764E-4</v>
      </c>
      <c r="AV12" s="99">
        <v>4.1205827367291238E-4</v>
      </c>
      <c r="AW12" s="99">
        <v>3.56368953782003E-4</v>
      </c>
      <c r="AX12" s="99">
        <v>3.7964558342404114E-4</v>
      </c>
      <c r="AY12" s="99">
        <v>3.7351676137533166E-4</v>
      </c>
      <c r="AZ12"/>
      <c r="BA12"/>
      <c r="BB12"/>
      <c r="BC12"/>
      <c r="BD12"/>
      <c r="BE12"/>
      <c r="BF12"/>
      <c r="BG12"/>
      <c r="BH12"/>
    </row>
    <row r="13" spans="1:60" x14ac:dyDescent="0.25">
      <c r="A13" s="93" t="s">
        <v>20</v>
      </c>
      <c r="B13" s="80">
        <v>3417.91</v>
      </c>
      <c r="C13" s="80">
        <v>3630.55</v>
      </c>
      <c r="D13" s="80">
        <v>4095.84</v>
      </c>
      <c r="E13" s="80">
        <v>3651.21</v>
      </c>
      <c r="F13" s="80">
        <v>1399.87</v>
      </c>
      <c r="G13" s="80">
        <v>1644.35</v>
      </c>
      <c r="H13" s="80">
        <v>4244.6900000000005</v>
      </c>
      <c r="I13" s="475">
        <v>15591.439999999999</v>
      </c>
      <c r="J13" s="475">
        <v>19338.659999999996</v>
      </c>
      <c r="K13" s="475">
        <v>28947.45</v>
      </c>
      <c r="L13" s="475">
        <v>32999.81</v>
      </c>
      <c r="M13" s="475">
        <v>38871.269999999997</v>
      </c>
      <c r="N13" s="475">
        <v>36119.519999999997</v>
      </c>
      <c r="O13" s="475">
        <v>45776.78</v>
      </c>
      <c r="P13" s="475">
        <v>51554.64</v>
      </c>
      <c r="Q13" s="94"/>
      <c r="R13" t="s">
        <v>20</v>
      </c>
      <c r="S13" s="99">
        <v>1.8506918025667788E-5</v>
      </c>
      <c r="T13" s="99">
        <v>1.8506918025667788E-5</v>
      </c>
      <c r="U13" s="99">
        <v>1.8506918025667788E-5</v>
      </c>
      <c r="V13" s="99">
        <v>1.8506918025667788E-5</v>
      </c>
      <c r="W13" s="99">
        <v>1.8506918025667788E-5</v>
      </c>
      <c r="X13" s="99">
        <v>1.8506918025667788E-5</v>
      </c>
      <c r="Y13" s="99">
        <v>1.8506918025667788E-5</v>
      </c>
      <c r="Z13" s="99">
        <v>1.8506918025667788E-5</v>
      </c>
      <c r="AA13" s="99">
        <v>1.8506918025667788E-5</v>
      </c>
      <c r="AB13" s="99">
        <v>1.8506918025667788E-5</v>
      </c>
      <c r="AC13" s="99">
        <v>1.8506918025667788E-5</v>
      </c>
      <c r="AD13" s="99">
        <v>1.8506918025667788E-5</v>
      </c>
      <c r="AE13" s="99">
        <v>1.8506918025667788E-5</v>
      </c>
      <c r="AF13" s="99">
        <v>1.8506918025667788E-5</v>
      </c>
      <c r="AG13" s="99">
        <v>1.8506918025667788E-5</v>
      </c>
      <c r="AH13" s="99">
        <v>1.8506918025667788E-5</v>
      </c>
      <c r="AI13" s="99">
        <v>1.8506918025667788E-5</v>
      </c>
      <c r="AJ13" s="99">
        <v>1.8506918025667788E-5</v>
      </c>
      <c r="AK13" s="99">
        <v>1.8506918025667788E-5</v>
      </c>
      <c r="AL13" s="99">
        <v>1.9799958222418104E-5</v>
      </c>
      <c r="AM13" s="99">
        <v>2.2602522398058701E-5</v>
      </c>
      <c r="AN13" s="99">
        <v>2.0503832607146592E-5</v>
      </c>
      <c r="AO13" s="99">
        <v>7.7597540341994184E-6</v>
      </c>
      <c r="AP13" s="99">
        <v>9.2334391402409263E-6</v>
      </c>
      <c r="AQ13" s="99">
        <v>2.3928990291824141E-5</v>
      </c>
      <c r="AR13" s="99">
        <v>8.1391332698817979E-5</v>
      </c>
      <c r="AS13" s="99">
        <v>1.0145456475294708E-4</v>
      </c>
      <c r="AT13" s="99">
        <v>1.5520749316638149E-4</v>
      </c>
      <c r="AU13" s="99">
        <v>1.7964907061393439E-4</v>
      </c>
      <c r="AV13" s="99">
        <v>2.1571699405576196E-4</v>
      </c>
      <c r="AW13" s="99">
        <v>1.9970211258560778E-4</v>
      </c>
      <c r="AX13" s="99">
        <v>2.5798399260342885E-4</v>
      </c>
      <c r="AY13" s="99">
        <v>3.0515514009358402E-4</v>
      </c>
      <c r="AZ13"/>
      <c r="BA13"/>
      <c r="BB13"/>
      <c r="BC13"/>
      <c r="BD13"/>
      <c r="BE13"/>
      <c r="BF13"/>
      <c r="BG13"/>
      <c r="BH13"/>
    </row>
    <row r="14" spans="1:60" x14ac:dyDescent="0.25">
      <c r="A14" s="93" t="s">
        <v>24</v>
      </c>
      <c r="B14" s="80">
        <v>40474.660000000003</v>
      </c>
      <c r="C14" s="80">
        <v>41327.14</v>
      </c>
      <c r="D14" s="80">
        <v>51591.020000000004</v>
      </c>
      <c r="E14" s="80">
        <v>66804.31</v>
      </c>
      <c r="F14" s="80">
        <v>82369.929999999993</v>
      </c>
      <c r="G14" s="80">
        <v>100156.20999999999</v>
      </c>
      <c r="H14" s="80">
        <v>127032.11</v>
      </c>
      <c r="I14" s="475">
        <v>158243.79</v>
      </c>
      <c r="J14" s="475">
        <v>182779.09</v>
      </c>
      <c r="K14" s="475">
        <v>192496.74</v>
      </c>
      <c r="L14" s="475">
        <v>197993.82</v>
      </c>
      <c r="M14" s="475">
        <v>253346.25</v>
      </c>
      <c r="N14" s="475">
        <v>741111.46</v>
      </c>
      <c r="O14" s="475">
        <v>1898189.5</v>
      </c>
      <c r="P14" s="475">
        <v>1942831.42</v>
      </c>
      <c r="Q14" s="94"/>
      <c r="R14" t="s">
        <v>24</v>
      </c>
      <c r="S14" s="99">
        <v>2.1915767669036785E-4</v>
      </c>
      <c r="T14" s="99">
        <v>2.1915767669036785E-4</v>
      </c>
      <c r="U14" s="99">
        <v>2.1915767669036785E-4</v>
      </c>
      <c r="V14" s="99">
        <v>2.1915767669036785E-4</v>
      </c>
      <c r="W14" s="99">
        <v>2.1915767669036785E-4</v>
      </c>
      <c r="X14" s="99">
        <v>2.1915767669036785E-4</v>
      </c>
      <c r="Y14" s="99">
        <v>2.1915767669036785E-4</v>
      </c>
      <c r="Z14" s="99">
        <v>2.1915767669036785E-4</v>
      </c>
      <c r="AA14" s="99">
        <v>2.1915767669036785E-4</v>
      </c>
      <c r="AB14" s="99">
        <v>2.1915767669036785E-4</v>
      </c>
      <c r="AC14" s="99">
        <v>2.1915767669036785E-4</v>
      </c>
      <c r="AD14" s="99">
        <v>2.1915767669036785E-4</v>
      </c>
      <c r="AE14" s="99">
        <v>2.1915767669036785E-4</v>
      </c>
      <c r="AF14" s="99">
        <v>2.1915767669036785E-4</v>
      </c>
      <c r="AG14" s="99">
        <v>2.1915767669036785E-4</v>
      </c>
      <c r="AH14" s="99">
        <v>2.1915767669036785E-4</v>
      </c>
      <c r="AI14" s="99">
        <v>2.1915767669036785E-4</v>
      </c>
      <c r="AJ14" s="99">
        <v>2.1915767669036785E-4</v>
      </c>
      <c r="AK14" s="99">
        <v>2.1915767669036785E-4</v>
      </c>
      <c r="AL14" s="99">
        <v>2.253861385883748E-4</v>
      </c>
      <c r="AM14" s="99">
        <v>2.8470037528045394E-4</v>
      </c>
      <c r="AN14" s="99">
        <v>3.7514807137248448E-4</v>
      </c>
      <c r="AO14" s="99">
        <v>4.5659268118769866E-4</v>
      </c>
      <c r="AP14" s="99">
        <v>5.6240232891549221E-4</v>
      </c>
      <c r="AQ14" s="99">
        <v>7.1613006531453085E-4</v>
      </c>
      <c r="AR14" s="99">
        <v>8.260733427708978E-4</v>
      </c>
      <c r="AS14" s="99">
        <v>9.5889648103279887E-4</v>
      </c>
      <c r="AT14" s="99">
        <v>1.0321094416986889E-3</v>
      </c>
      <c r="AU14" s="99">
        <v>1.0778669862130303E-3</v>
      </c>
      <c r="AV14" s="99">
        <v>1.4059507575980817E-3</v>
      </c>
      <c r="AW14" s="99">
        <v>4.0975495860245143E-3</v>
      </c>
      <c r="AX14" s="99">
        <v>1.0697618004759319E-2</v>
      </c>
      <c r="AY14" s="99">
        <v>1.1499740743962457E-2</v>
      </c>
      <c r="AZ14"/>
      <c r="BA14"/>
      <c r="BB14"/>
      <c r="BC14"/>
      <c r="BD14"/>
      <c r="BE14"/>
      <c r="BF14"/>
      <c r="BG14"/>
      <c r="BH14"/>
    </row>
    <row r="15" spans="1:60" x14ac:dyDescent="0.25">
      <c r="A15" s="93" t="s">
        <v>26</v>
      </c>
      <c r="B15" s="80">
        <v>22149408.23</v>
      </c>
      <c r="C15" s="80">
        <v>21578008.659999996</v>
      </c>
      <c r="D15" s="80">
        <v>21352469.75</v>
      </c>
      <c r="E15" s="80">
        <v>20435612.900000002</v>
      </c>
      <c r="F15" s="80">
        <v>21277284.93</v>
      </c>
      <c r="G15" s="80">
        <v>20288089.759999998</v>
      </c>
      <c r="H15" s="80">
        <v>20447937.469999999</v>
      </c>
      <c r="I15" s="475">
        <v>22855796.489999998</v>
      </c>
      <c r="J15" s="475">
        <v>22701815.120000001</v>
      </c>
      <c r="K15" s="475">
        <v>22331998.599999998</v>
      </c>
      <c r="L15" s="475">
        <v>21594872.169999998</v>
      </c>
      <c r="M15" s="475">
        <v>20107417.57</v>
      </c>
      <c r="N15" s="475">
        <v>16630953</v>
      </c>
      <c r="O15" s="475">
        <v>14301083</v>
      </c>
      <c r="P15" s="475">
        <v>14139688.5</v>
      </c>
      <c r="Q15" s="94"/>
      <c r="R15" t="s">
        <v>26</v>
      </c>
      <c r="S15" s="99">
        <v>0.11993214637882843</v>
      </c>
      <c r="T15" s="99">
        <v>0.11993214637882843</v>
      </c>
      <c r="U15" s="99">
        <v>0.11993214637882843</v>
      </c>
      <c r="V15" s="99">
        <v>0.11993214637882843</v>
      </c>
      <c r="W15" s="99">
        <v>0.11993214637882843</v>
      </c>
      <c r="X15" s="99">
        <v>0.11993214637882843</v>
      </c>
      <c r="Y15" s="99">
        <v>0.11993214637882843</v>
      </c>
      <c r="Z15" s="99">
        <v>0.11993214637882843</v>
      </c>
      <c r="AA15" s="99">
        <v>0.11993214637882843</v>
      </c>
      <c r="AB15" s="99">
        <v>0.11993214637882843</v>
      </c>
      <c r="AC15" s="99">
        <v>0.11993214637882843</v>
      </c>
      <c r="AD15" s="99">
        <v>0.11993214637882843</v>
      </c>
      <c r="AE15" s="99">
        <v>0.11993214637882843</v>
      </c>
      <c r="AF15" s="99">
        <v>0.11993214637882843</v>
      </c>
      <c r="AG15" s="99">
        <v>0.11993214637882843</v>
      </c>
      <c r="AH15" s="99">
        <v>0.11993214637882843</v>
      </c>
      <c r="AI15" s="99">
        <v>0.11993214637882843</v>
      </c>
      <c r="AJ15" s="99">
        <v>0.11993214637882843</v>
      </c>
      <c r="AK15" s="99">
        <v>0.11993214637882843</v>
      </c>
      <c r="AL15" s="99">
        <v>0.11768015038795113</v>
      </c>
      <c r="AM15" s="99">
        <v>0.11783167208148898</v>
      </c>
      <c r="AN15" s="99">
        <v>0.11475877479686064</v>
      </c>
      <c r="AO15" s="99">
        <v>0.11794416450983163</v>
      </c>
      <c r="AP15" s="99">
        <v>0.11392273060522708</v>
      </c>
      <c r="AQ15" s="99">
        <v>0.11527308171090397</v>
      </c>
      <c r="AR15" s="99">
        <v>0.11931314466233178</v>
      </c>
      <c r="AS15" s="99">
        <v>0.11909836421455643</v>
      </c>
      <c r="AT15" s="99">
        <v>0.11973743870707577</v>
      </c>
      <c r="AU15" s="99">
        <v>0.11756124400010839</v>
      </c>
      <c r="AV15" s="99">
        <v>0.11158656962904516</v>
      </c>
      <c r="AW15" s="99">
        <v>9.195128972954103E-2</v>
      </c>
      <c r="AX15" s="99">
        <v>8.0596548968560514E-2</v>
      </c>
      <c r="AY15" s="99">
        <v>8.369370099562598E-2</v>
      </c>
      <c r="AZ15"/>
      <c r="BA15"/>
      <c r="BB15"/>
      <c r="BC15"/>
      <c r="BD15"/>
      <c r="BE15"/>
      <c r="BF15"/>
      <c r="BG15"/>
      <c r="BH15"/>
    </row>
    <row r="16" spans="1:60" x14ac:dyDescent="0.25">
      <c r="A16" s="93" t="s">
        <v>28</v>
      </c>
      <c r="B16" s="80">
        <v>26795857.25</v>
      </c>
      <c r="C16" s="80">
        <v>23430824.16</v>
      </c>
      <c r="D16" s="80">
        <v>21072663.560000002</v>
      </c>
      <c r="E16" s="80">
        <v>21158332.57</v>
      </c>
      <c r="F16" s="80">
        <v>21616668.84</v>
      </c>
      <c r="G16" s="80">
        <v>20786350.239999998</v>
      </c>
      <c r="H16" s="80">
        <v>20316240.100000001</v>
      </c>
      <c r="I16" s="475">
        <v>21978328.66</v>
      </c>
      <c r="J16" s="475">
        <v>22837079.890000001</v>
      </c>
      <c r="K16" s="475">
        <v>21817326.030000001</v>
      </c>
      <c r="L16" s="475">
        <v>20401456.440000001</v>
      </c>
      <c r="M16" s="475">
        <v>20948149.740000002</v>
      </c>
      <c r="N16" s="475">
        <v>20890128.300000001</v>
      </c>
      <c r="O16" s="475">
        <v>21587578</v>
      </c>
      <c r="P16" s="475">
        <v>20657186.101000004</v>
      </c>
      <c r="Q16" s="94"/>
      <c r="R16" t="s">
        <v>28</v>
      </c>
      <c r="S16" s="99">
        <v>0.14509122052752879</v>
      </c>
      <c r="T16" s="99">
        <v>0.14509122052752879</v>
      </c>
      <c r="U16" s="99">
        <v>0.14509122052752879</v>
      </c>
      <c r="V16" s="99">
        <v>0.14509122052752879</v>
      </c>
      <c r="W16" s="99">
        <v>0.14509122052752879</v>
      </c>
      <c r="X16" s="99">
        <v>0.14509122052752879</v>
      </c>
      <c r="Y16" s="99">
        <v>0.14509122052752879</v>
      </c>
      <c r="Z16" s="99">
        <v>0.14509122052752879</v>
      </c>
      <c r="AA16" s="99">
        <v>0.14509122052752879</v>
      </c>
      <c r="AB16" s="99">
        <v>0.14509122052752879</v>
      </c>
      <c r="AC16" s="99">
        <v>0.14509122052752879</v>
      </c>
      <c r="AD16" s="99">
        <v>0.14509122052752879</v>
      </c>
      <c r="AE16" s="99">
        <v>0.14509122052752879</v>
      </c>
      <c r="AF16" s="99">
        <v>0.14509122052752879</v>
      </c>
      <c r="AG16" s="99">
        <v>0.14509122052752879</v>
      </c>
      <c r="AH16" s="99">
        <v>0.14509122052752879</v>
      </c>
      <c r="AI16" s="99">
        <v>0.14509122052752879</v>
      </c>
      <c r="AJ16" s="99">
        <v>0.14509122052752879</v>
      </c>
      <c r="AK16" s="99">
        <v>0.14509122052752879</v>
      </c>
      <c r="AL16" s="99">
        <v>0.12778486441030279</v>
      </c>
      <c r="AM16" s="99">
        <v>0.11628758694227691</v>
      </c>
      <c r="AN16" s="99">
        <v>0.11881729872059338</v>
      </c>
      <c r="AO16" s="99">
        <v>0.11982543610274017</v>
      </c>
      <c r="AP16" s="99">
        <v>0.11672058861481581</v>
      </c>
      <c r="AQ16" s="99">
        <v>0.11453065173646798</v>
      </c>
      <c r="AR16" s="99">
        <v>0.11473253657968902</v>
      </c>
      <c r="AS16" s="99">
        <v>0.11980799085708271</v>
      </c>
      <c r="AT16" s="99">
        <v>0.11697791966856984</v>
      </c>
      <c r="AU16" s="99">
        <v>0.11106435729831982</v>
      </c>
      <c r="AV16" s="99">
        <v>0.1162522318654058</v>
      </c>
      <c r="AW16" s="99">
        <v>0.11549994999087451</v>
      </c>
      <c r="AX16" s="99">
        <v>0.12166101597967229</v>
      </c>
      <c r="AY16" s="99">
        <v>0.12227117711596652</v>
      </c>
      <c r="AZ16"/>
      <c r="BA16"/>
      <c r="BB16"/>
      <c r="BC16"/>
      <c r="BD16"/>
      <c r="BE16"/>
      <c r="BF16"/>
      <c r="BG16"/>
      <c r="BH16"/>
    </row>
    <row r="17" spans="1:61" x14ac:dyDescent="0.25">
      <c r="A17" s="93" t="s">
        <v>30</v>
      </c>
      <c r="B17" s="80">
        <v>8043.24</v>
      </c>
      <c r="C17" s="80">
        <v>10699.41</v>
      </c>
      <c r="D17" s="80">
        <v>13634.27</v>
      </c>
      <c r="E17" s="80">
        <v>16143.130000000001</v>
      </c>
      <c r="F17" s="80">
        <v>15098.05</v>
      </c>
      <c r="G17" s="80">
        <v>43805.990000000005</v>
      </c>
      <c r="H17" s="80">
        <v>86225.329999999987</v>
      </c>
      <c r="I17" s="475">
        <v>157967.76999999999</v>
      </c>
      <c r="J17" s="475">
        <v>165914.03999999998</v>
      </c>
      <c r="K17" s="475">
        <v>230749.68</v>
      </c>
      <c r="L17" s="475">
        <v>224547.46</v>
      </c>
      <c r="M17" s="475">
        <v>223833.62</v>
      </c>
      <c r="N17" s="475">
        <v>200926.27000000002</v>
      </c>
      <c r="O17" s="475">
        <v>205994.72</v>
      </c>
      <c r="P17" s="475">
        <v>203714.59</v>
      </c>
      <c r="Q17" s="94"/>
      <c r="R17" t="s">
        <v>30</v>
      </c>
      <c r="S17" s="99">
        <v>4.3551639259305305E-5</v>
      </c>
      <c r="T17" s="99">
        <v>4.3551639259305305E-5</v>
      </c>
      <c r="U17" s="99">
        <v>4.3551639259305305E-5</v>
      </c>
      <c r="V17" s="99">
        <v>4.3551639259305305E-5</v>
      </c>
      <c r="W17" s="99">
        <v>4.3551639259305305E-5</v>
      </c>
      <c r="X17" s="99">
        <v>4.3551639259305305E-5</v>
      </c>
      <c r="Y17" s="99">
        <v>4.3551639259305305E-5</v>
      </c>
      <c r="Z17" s="99">
        <v>4.3551639259305305E-5</v>
      </c>
      <c r="AA17" s="99">
        <v>4.3551639259305305E-5</v>
      </c>
      <c r="AB17" s="99">
        <v>4.3551639259305305E-5</v>
      </c>
      <c r="AC17" s="99">
        <v>4.3551639259305305E-5</v>
      </c>
      <c r="AD17" s="99">
        <v>4.3551639259305305E-5</v>
      </c>
      <c r="AE17" s="99">
        <v>4.3551639259305305E-5</v>
      </c>
      <c r="AF17" s="99">
        <v>4.3551639259305305E-5</v>
      </c>
      <c r="AG17" s="99">
        <v>4.3551639259305305E-5</v>
      </c>
      <c r="AH17" s="99">
        <v>4.3551639259305305E-5</v>
      </c>
      <c r="AI17" s="99">
        <v>4.3551639259305305E-5</v>
      </c>
      <c r="AJ17" s="99">
        <v>4.3551639259305305E-5</v>
      </c>
      <c r="AK17" s="99">
        <v>4.3551639259305305E-5</v>
      </c>
      <c r="AL17" s="99">
        <v>5.8351453913187389E-5</v>
      </c>
      <c r="AM17" s="99">
        <v>7.5239485198684469E-5</v>
      </c>
      <c r="AN17" s="99">
        <v>9.0653792927661343E-5</v>
      </c>
      <c r="AO17" s="99">
        <v>8.3691453060673161E-5</v>
      </c>
      <c r="AP17" s="99">
        <v>2.459816600133808E-4</v>
      </c>
      <c r="AQ17" s="99">
        <v>4.860861651803388E-4</v>
      </c>
      <c r="AR17" s="99">
        <v>8.2463244727622067E-4</v>
      </c>
      <c r="AS17" s="99">
        <v>8.7041898014666237E-4</v>
      </c>
      <c r="AT17" s="99">
        <v>1.2372101646861715E-3</v>
      </c>
      <c r="AU17" s="99">
        <v>1.2224234775206164E-3</v>
      </c>
      <c r="AV17" s="99">
        <v>1.2421697483776498E-3</v>
      </c>
      <c r="AW17" s="99">
        <v>1.1109062521580085E-3</v>
      </c>
      <c r="AX17" s="99">
        <v>1.1609235145159924E-3</v>
      </c>
      <c r="AY17" s="99">
        <v>1.2057994052631737E-3</v>
      </c>
      <c r="AZ17"/>
      <c r="BA17"/>
      <c r="BB17"/>
      <c r="BC17"/>
      <c r="BD17"/>
      <c r="BE17"/>
      <c r="BF17"/>
      <c r="BG17"/>
      <c r="BH17"/>
    </row>
    <row r="18" spans="1:61" s="80" customFormat="1" x14ac:dyDescent="0.25">
      <c r="A18" s="93" t="s">
        <v>32</v>
      </c>
      <c r="B18" s="80">
        <v>3690.1</v>
      </c>
      <c r="C18" s="80">
        <v>3578.2200000000003</v>
      </c>
      <c r="D18" s="80">
        <v>3759.0600000000004</v>
      </c>
      <c r="E18" s="80">
        <v>3374.9300000000003</v>
      </c>
      <c r="F18" s="80">
        <v>7558.0499999999993</v>
      </c>
      <c r="G18" s="80">
        <v>11731.460000000001</v>
      </c>
      <c r="H18" s="80">
        <v>17105.829999999998</v>
      </c>
      <c r="I18" s="475">
        <v>27310.79</v>
      </c>
      <c r="J18" s="475">
        <v>26837.33</v>
      </c>
      <c r="K18" s="475">
        <v>30833.43</v>
      </c>
      <c r="L18" s="475">
        <v>29895.01</v>
      </c>
      <c r="M18" s="475">
        <v>28242.070000000003</v>
      </c>
      <c r="N18" s="475">
        <v>27517.919999999998</v>
      </c>
      <c r="O18" s="475">
        <v>39647.69</v>
      </c>
      <c r="P18" s="475">
        <v>41304.650000000009</v>
      </c>
      <c r="Q18" s="94"/>
      <c r="R18" t="s">
        <v>32</v>
      </c>
      <c r="S18" s="99">
        <v>1.9980742092833549E-5</v>
      </c>
      <c r="T18" s="99">
        <v>1.9980742092833549E-5</v>
      </c>
      <c r="U18" s="99">
        <v>1.9980742092833549E-5</v>
      </c>
      <c r="V18" s="99">
        <v>1.9980742092833549E-5</v>
      </c>
      <c r="W18" s="99">
        <v>1.9980742092833549E-5</v>
      </c>
      <c r="X18" s="99">
        <v>1.9980742092833549E-5</v>
      </c>
      <c r="Y18" s="99">
        <v>1.9980742092833549E-5</v>
      </c>
      <c r="Z18" s="99">
        <v>1.9980742092833549E-5</v>
      </c>
      <c r="AA18" s="99">
        <v>1.9980742092833549E-5</v>
      </c>
      <c r="AB18" s="99">
        <v>1.9980742092833549E-5</v>
      </c>
      <c r="AC18" s="99">
        <v>1.9980742092833549E-5</v>
      </c>
      <c r="AD18" s="99">
        <v>1.9980742092833549E-5</v>
      </c>
      <c r="AE18" s="99">
        <v>1.9980742092833549E-5</v>
      </c>
      <c r="AF18" s="99">
        <v>1.9980742092833549E-5</v>
      </c>
      <c r="AG18" s="99">
        <v>1.9980742092833549E-5</v>
      </c>
      <c r="AH18" s="99">
        <v>1.9980742092833549E-5</v>
      </c>
      <c r="AI18" s="99">
        <v>1.9980742092833549E-5</v>
      </c>
      <c r="AJ18" s="99">
        <v>1.9980742092833549E-5</v>
      </c>
      <c r="AK18" s="99">
        <v>1.9980742092833549E-5</v>
      </c>
      <c r="AL18" s="99">
        <v>1.9514565702337364E-5</v>
      </c>
      <c r="AM18" s="99">
        <v>2.0744032444052148E-5</v>
      </c>
      <c r="AN18" s="99">
        <v>1.8952347244019723E-5</v>
      </c>
      <c r="AO18" s="99">
        <v>4.1895753875846268E-5</v>
      </c>
      <c r="AP18" s="99">
        <v>6.587510076089083E-5</v>
      </c>
      <c r="AQ18" s="99">
        <v>9.6432304833472891E-5</v>
      </c>
      <c r="AR18" s="99">
        <v>1.4256935826052958E-4</v>
      </c>
      <c r="AS18" s="99">
        <v>1.4079412091019803E-4</v>
      </c>
      <c r="AT18" s="99">
        <v>1.6531954890745479E-4</v>
      </c>
      <c r="AU18" s="99">
        <v>1.6274671770820121E-4</v>
      </c>
      <c r="AV18" s="99">
        <v>1.5673000769752092E-4</v>
      </c>
      <c r="AW18" s="99">
        <v>1.5214451238448762E-4</v>
      </c>
      <c r="AX18" s="99">
        <v>2.2344230773119122E-4</v>
      </c>
      <c r="AY18" s="99">
        <v>2.4448480790994673E-4</v>
      </c>
      <c r="AZ18"/>
      <c r="BA18"/>
      <c r="BB18"/>
      <c r="BC18"/>
      <c r="BD18"/>
      <c r="BE18"/>
      <c r="BF18"/>
      <c r="BG18"/>
      <c r="BH18"/>
      <c r="BI18" s="78"/>
    </row>
    <row r="19" spans="1:61" s="80" customFormat="1" x14ac:dyDescent="0.25">
      <c r="A19" s="93" t="s">
        <v>34</v>
      </c>
      <c r="B19" s="80">
        <v>85091.87</v>
      </c>
      <c r="C19" s="80">
        <v>113509.11</v>
      </c>
      <c r="D19" s="80">
        <v>140179.80000000002</v>
      </c>
      <c r="E19" s="80">
        <v>170173.57</v>
      </c>
      <c r="F19" s="80">
        <v>197736.4</v>
      </c>
      <c r="G19" s="80">
        <v>226654.40000000002</v>
      </c>
      <c r="H19" s="80">
        <v>252615.88</v>
      </c>
      <c r="I19" s="475">
        <v>270540.47391815053</v>
      </c>
      <c r="J19" s="475">
        <v>281489.73347119108</v>
      </c>
      <c r="K19" s="475">
        <v>304881.39676409384</v>
      </c>
      <c r="L19" s="475">
        <v>301983.51809915807</v>
      </c>
      <c r="M19" s="475">
        <v>298772.07710977015</v>
      </c>
      <c r="N19" s="475">
        <v>300276.65258809109</v>
      </c>
      <c r="O19" s="475">
        <v>305448.96700982022</v>
      </c>
      <c r="P19" s="475">
        <v>310331.38058154972</v>
      </c>
      <c r="Q19" s="94"/>
      <c r="R19" t="s">
        <v>34</v>
      </c>
      <c r="S19" s="99">
        <v>4.6074597129262622E-4</v>
      </c>
      <c r="T19" s="99">
        <v>4.6074597129262622E-4</v>
      </c>
      <c r="U19" s="99">
        <v>4.6074597129262622E-4</v>
      </c>
      <c r="V19" s="99">
        <v>4.6074597129262622E-4</v>
      </c>
      <c r="W19" s="99">
        <v>4.6074597129262622E-4</v>
      </c>
      <c r="X19" s="99">
        <v>4.6074597129262622E-4</v>
      </c>
      <c r="Y19" s="99">
        <v>4.6074597129262622E-4</v>
      </c>
      <c r="Z19" s="99">
        <v>4.6074597129262622E-4</v>
      </c>
      <c r="AA19" s="99">
        <v>4.6074597129262622E-4</v>
      </c>
      <c r="AB19" s="99">
        <v>4.6074597129262622E-4</v>
      </c>
      <c r="AC19" s="99">
        <v>4.6074597129262622E-4</v>
      </c>
      <c r="AD19" s="99">
        <v>4.6074597129262622E-4</v>
      </c>
      <c r="AE19" s="99">
        <v>4.6074597129262622E-4</v>
      </c>
      <c r="AF19" s="99">
        <v>4.6074597129262622E-4</v>
      </c>
      <c r="AG19" s="99">
        <v>4.6074597129262622E-4</v>
      </c>
      <c r="AH19" s="99">
        <v>4.6074597129262622E-4</v>
      </c>
      <c r="AI19" s="99">
        <v>4.6074597129262622E-4</v>
      </c>
      <c r="AJ19" s="99">
        <v>4.6074597129262622E-4</v>
      </c>
      <c r="AK19" s="99">
        <v>4.6074597129262622E-4</v>
      </c>
      <c r="AL19" s="99">
        <v>6.1904549885385431E-4</v>
      </c>
      <c r="AM19" s="99">
        <v>7.7356954110887862E-4</v>
      </c>
      <c r="AN19" s="99">
        <v>9.5563125469105934E-4</v>
      </c>
      <c r="AO19" s="99">
        <v>1.0960916568024674E-3</v>
      </c>
      <c r="AP19" s="99">
        <v>1.2727215059250303E-3</v>
      </c>
      <c r="AQ19" s="99">
        <v>1.424095267282325E-3</v>
      </c>
      <c r="AR19" s="99">
        <v>1.4122909571641926E-3</v>
      </c>
      <c r="AS19" s="99">
        <v>1.4767527011562732E-3</v>
      </c>
      <c r="AT19" s="99">
        <v>1.6346820636988729E-3</v>
      </c>
      <c r="AU19" s="99">
        <v>1.6439809310186935E-3</v>
      </c>
      <c r="AV19" s="99">
        <v>1.6580424149227938E-3</v>
      </c>
      <c r="AW19" s="99">
        <v>1.6602070537475695E-3</v>
      </c>
      <c r="AX19" s="99">
        <v>1.7214173658738434E-3</v>
      </c>
      <c r="AY19" s="99">
        <v>1.8368708600583407E-3</v>
      </c>
      <c r="AZ19"/>
      <c r="BA19"/>
      <c r="BB19"/>
      <c r="BC19"/>
      <c r="BD19"/>
      <c r="BE19"/>
      <c r="BF19"/>
      <c r="BG19"/>
      <c r="BH19"/>
      <c r="BI19" s="78"/>
    </row>
    <row r="20" spans="1:61" s="80" customFormat="1" x14ac:dyDescent="0.25">
      <c r="A20" s="93" t="s">
        <v>35</v>
      </c>
      <c r="B20" s="80">
        <v>9497348.8399999999</v>
      </c>
      <c r="C20" s="80">
        <v>10332508.879999999</v>
      </c>
      <c r="D20" s="80">
        <v>10487167.710000001</v>
      </c>
      <c r="E20" s="80">
        <v>10675121.449999999</v>
      </c>
      <c r="F20" s="80">
        <v>11034291.18</v>
      </c>
      <c r="G20" s="80">
        <v>10788489.819999998</v>
      </c>
      <c r="H20" s="80">
        <v>10687665.969999999</v>
      </c>
      <c r="I20" s="475">
        <v>11323333.520388369</v>
      </c>
      <c r="J20" s="475">
        <v>12237459.630845189</v>
      </c>
      <c r="K20" s="475">
        <v>11298371.049060382</v>
      </c>
      <c r="L20" s="475">
        <v>11409881.306600321</v>
      </c>
      <c r="M20" s="475">
        <v>10365044.201828942</v>
      </c>
      <c r="N20" s="475">
        <v>9895754.0999355074</v>
      </c>
      <c r="O20" s="475">
        <v>9503902.9697741233</v>
      </c>
      <c r="P20" s="475">
        <v>9173630.3732510209</v>
      </c>
      <c r="Q20" s="94"/>
      <c r="R20" t="s">
        <v>35</v>
      </c>
      <c r="S20" s="99">
        <v>5.1425185696244512E-2</v>
      </c>
      <c r="T20" s="99">
        <v>5.1425185696244512E-2</v>
      </c>
      <c r="U20" s="99">
        <v>5.1425185696244512E-2</v>
      </c>
      <c r="V20" s="99">
        <v>5.1425185696244512E-2</v>
      </c>
      <c r="W20" s="99">
        <v>5.1425185696244512E-2</v>
      </c>
      <c r="X20" s="99">
        <v>5.1425185696244512E-2</v>
      </c>
      <c r="Y20" s="99">
        <v>5.1425185696244512E-2</v>
      </c>
      <c r="Z20" s="99">
        <v>5.1425185696244512E-2</v>
      </c>
      <c r="AA20" s="99">
        <v>5.1425185696244512E-2</v>
      </c>
      <c r="AB20" s="99">
        <v>5.1425185696244512E-2</v>
      </c>
      <c r="AC20" s="99">
        <v>5.1425185696244512E-2</v>
      </c>
      <c r="AD20" s="99">
        <v>5.1425185696244512E-2</v>
      </c>
      <c r="AE20" s="99">
        <v>5.1425185696244512E-2</v>
      </c>
      <c r="AF20" s="99">
        <v>5.1425185696244512E-2</v>
      </c>
      <c r="AG20" s="99">
        <v>5.1425185696244512E-2</v>
      </c>
      <c r="AH20" s="99">
        <v>5.1425185696244512E-2</v>
      </c>
      <c r="AI20" s="99">
        <v>5.1425185696244512E-2</v>
      </c>
      <c r="AJ20" s="99">
        <v>5.1425185696244512E-2</v>
      </c>
      <c r="AK20" s="99">
        <v>5.1425185696244512E-2</v>
      </c>
      <c r="AL20" s="99">
        <v>5.6350482476970172E-2</v>
      </c>
      <c r="AM20" s="99">
        <v>5.7872485999812734E-2</v>
      </c>
      <c r="AN20" s="99">
        <v>5.994749775328178E-2</v>
      </c>
      <c r="AO20" s="99">
        <v>6.1165240699876465E-2</v>
      </c>
      <c r="AP20" s="99">
        <v>6.0580085850383908E-2</v>
      </c>
      <c r="AQ20" s="99">
        <v>6.0250584904525228E-2</v>
      </c>
      <c r="AR20" s="99">
        <v>5.9110717535879147E-2</v>
      </c>
      <c r="AS20" s="99">
        <v>6.4200215554188311E-2</v>
      </c>
      <c r="AT20" s="99">
        <v>6.0578456734126207E-2</v>
      </c>
      <c r="AU20" s="99">
        <v>6.2114738616557232E-2</v>
      </c>
      <c r="AV20" s="99">
        <v>5.7521047768021062E-2</v>
      </c>
      <c r="AW20" s="99">
        <v>5.4712880995783184E-2</v>
      </c>
      <c r="AX20" s="99">
        <v>5.3561103106376476E-2</v>
      </c>
      <c r="AY20" s="99">
        <v>5.4299292201752794E-2</v>
      </c>
      <c r="AZ20"/>
      <c r="BA20"/>
      <c r="BB20"/>
      <c r="BC20"/>
      <c r="BD20"/>
      <c r="BE20"/>
      <c r="BF20"/>
      <c r="BG20"/>
      <c r="BH20"/>
      <c r="BI20" s="78"/>
    </row>
    <row r="21" spans="1:61" s="80" customFormat="1" x14ac:dyDescent="0.25">
      <c r="A21" s="93" t="s">
        <v>37</v>
      </c>
      <c r="B21" s="80">
        <v>14876026.670000002</v>
      </c>
      <c r="C21" s="80">
        <v>15691960.09</v>
      </c>
      <c r="D21" s="80">
        <v>14844298.449999999</v>
      </c>
      <c r="E21" s="80">
        <v>15187089.67</v>
      </c>
      <c r="F21" s="80">
        <v>15485214.080000002</v>
      </c>
      <c r="G21" s="80">
        <v>15231622.609999999</v>
      </c>
      <c r="H21" s="80">
        <v>14423428.43</v>
      </c>
      <c r="I21" s="475">
        <v>15575217.199999999</v>
      </c>
      <c r="J21" s="475">
        <v>16028562.41</v>
      </c>
      <c r="K21" s="475">
        <v>15898872.479999999</v>
      </c>
      <c r="L21" s="475">
        <v>16073917.52</v>
      </c>
      <c r="M21" s="475">
        <v>14640371.399999999</v>
      </c>
      <c r="N21" s="475">
        <v>13790674.579999998</v>
      </c>
      <c r="O21" s="475">
        <v>14286740.759999998</v>
      </c>
      <c r="P21" s="475">
        <v>13744159.34</v>
      </c>
      <c r="Q21" s="94"/>
      <c r="R21" t="s">
        <v>37</v>
      </c>
      <c r="S21" s="99">
        <v>8.05490507735247E-2</v>
      </c>
      <c r="T21" s="99">
        <v>8.05490507735247E-2</v>
      </c>
      <c r="U21" s="99">
        <v>8.05490507735247E-2</v>
      </c>
      <c r="V21" s="99">
        <v>8.05490507735247E-2</v>
      </c>
      <c r="W21" s="99">
        <v>8.05490507735247E-2</v>
      </c>
      <c r="X21" s="99">
        <v>8.05490507735247E-2</v>
      </c>
      <c r="Y21" s="99">
        <v>8.05490507735247E-2</v>
      </c>
      <c r="Z21" s="99">
        <v>8.05490507735247E-2</v>
      </c>
      <c r="AA21" s="99">
        <v>8.05490507735247E-2</v>
      </c>
      <c r="AB21" s="99">
        <v>8.05490507735247E-2</v>
      </c>
      <c r="AC21" s="99">
        <v>8.05490507735247E-2</v>
      </c>
      <c r="AD21" s="99">
        <v>8.05490507735247E-2</v>
      </c>
      <c r="AE21" s="99">
        <v>8.05490507735247E-2</v>
      </c>
      <c r="AF21" s="99">
        <v>8.05490507735247E-2</v>
      </c>
      <c r="AG21" s="99">
        <v>8.05490507735247E-2</v>
      </c>
      <c r="AH21" s="99">
        <v>8.05490507735247E-2</v>
      </c>
      <c r="AI21" s="99">
        <v>8.05490507735247E-2</v>
      </c>
      <c r="AJ21" s="99">
        <v>8.05490507735247E-2</v>
      </c>
      <c r="AK21" s="99">
        <v>8.05490507735247E-2</v>
      </c>
      <c r="AL21" s="99">
        <v>8.5579362413367735E-2</v>
      </c>
      <c r="AM21" s="99">
        <v>8.1916917701763986E-2</v>
      </c>
      <c r="AN21" s="99">
        <v>8.5285027260389057E-2</v>
      </c>
      <c r="AO21" s="99">
        <v>8.583757950932705E-2</v>
      </c>
      <c r="AP21" s="99">
        <v>8.5529394822606297E-2</v>
      </c>
      <c r="AQ21" s="99">
        <v>8.1310550093479206E-2</v>
      </c>
      <c r="AR21" s="99">
        <v>8.1306645504299294E-2</v>
      </c>
      <c r="AS21" s="99">
        <v>8.4089115942986681E-2</v>
      </c>
      <c r="AT21" s="99">
        <v>8.5244957389779427E-2</v>
      </c>
      <c r="AU21" s="99">
        <v>8.750548392833285E-2</v>
      </c>
      <c r="AV21" s="99">
        <v>8.1247072973637022E-2</v>
      </c>
      <c r="AW21" s="99">
        <v>7.624760372249241E-2</v>
      </c>
      <c r="AX21" s="99">
        <v>8.0515720471272659E-2</v>
      </c>
      <c r="AY21" s="99">
        <v>8.1352539148100755E-2</v>
      </c>
      <c r="AZ21"/>
      <c r="BA21"/>
      <c r="BB21"/>
      <c r="BC21"/>
      <c r="BD21"/>
      <c r="BE21"/>
      <c r="BF21"/>
      <c r="BG21"/>
      <c r="BH21"/>
      <c r="BI21" s="78"/>
    </row>
    <row r="22" spans="1:61" s="80" customFormat="1" x14ac:dyDescent="0.25">
      <c r="A22" s="93" t="s">
        <v>41</v>
      </c>
      <c r="B22" s="80">
        <v>18279.07</v>
      </c>
      <c r="C22" s="80">
        <v>20026.54</v>
      </c>
      <c r="D22" s="80">
        <v>24687.57</v>
      </c>
      <c r="E22" s="80">
        <v>34176.869999999995</v>
      </c>
      <c r="F22" s="80">
        <v>34825.980000000003</v>
      </c>
      <c r="G22" s="80">
        <v>33288.65</v>
      </c>
      <c r="H22" s="80">
        <v>36002.39</v>
      </c>
      <c r="I22" s="475">
        <v>50263.519999999997</v>
      </c>
      <c r="J22" s="475">
        <v>60573.909999999996</v>
      </c>
      <c r="K22" s="475">
        <v>81455.56</v>
      </c>
      <c r="L22" s="475">
        <v>84355.36</v>
      </c>
      <c r="M22" s="475">
        <v>84003.46</v>
      </c>
      <c r="N22" s="475">
        <v>35534</v>
      </c>
      <c r="O22" s="475">
        <v>86414.63</v>
      </c>
      <c r="P22" s="475">
        <v>93644.010000000009</v>
      </c>
      <c r="Q22" s="94"/>
      <c r="R22" t="s">
        <v>41</v>
      </c>
      <c r="S22" s="99">
        <v>9.8975470411872548E-5</v>
      </c>
      <c r="T22" s="99">
        <v>9.8975470411872548E-5</v>
      </c>
      <c r="U22" s="99">
        <v>9.8975470411872548E-5</v>
      </c>
      <c r="V22" s="99">
        <v>9.8975470411872548E-5</v>
      </c>
      <c r="W22" s="99">
        <v>9.8975470411872548E-5</v>
      </c>
      <c r="X22" s="99">
        <v>9.8975470411872548E-5</v>
      </c>
      <c r="Y22" s="99">
        <v>9.8975470411872548E-5</v>
      </c>
      <c r="Z22" s="99">
        <v>9.8975470411872548E-5</v>
      </c>
      <c r="AA22" s="99">
        <v>9.8975470411872548E-5</v>
      </c>
      <c r="AB22" s="99">
        <v>9.8975470411872548E-5</v>
      </c>
      <c r="AC22" s="99">
        <v>9.8975470411872548E-5</v>
      </c>
      <c r="AD22" s="99">
        <v>9.8975470411872548E-5</v>
      </c>
      <c r="AE22" s="99">
        <v>9.8975470411872548E-5</v>
      </c>
      <c r="AF22" s="99">
        <v>9.8975470411872548E-5</v>
      </c>
      <c r="AG22" s="99">
        <v>9.8975470411872548E-5</v>
      </c>
      <c r="AH22" s="99">
        <v>9.8975470411872548E-5</v>
      </c>
      <c r="AI22" s="99">
        <v>9.8975470411872548E-5</v>
      </c>
      <c r="AJ22" s="99">
        <v>9.8975470411872548E-5</v>
      </c>
      <c r="AK22" s="99">
        <v>9.8975470411872548E-5</v>
      </c>
      <c r="AL22" s="99">
        <v>1.0921889392504856E-4</v>
      </c>
      <c r="AM22" s="99">
        <v>1.362361210102548E-4</v>
      </c>
      <c r="AN22" s="99">
        <v>1.9192454597687068E-4</v>
      </c>
      <c r="AO22" s="99">
        <v>1.9304723924360714E-4</v>
      </c>
      <c r="AP22" s="99">
        <v>1.8692414865191786E-4</v>
      </c>
      <c r="AQ22" s="99">
        <v>2.0295966037389454E-4</v>
      </c>
      <c r="AR22" s="99">
        <v>2.6238852081229776E-4</v>
      </c>
      <c r="AS22" s="99">
        <v>3.1778311808750915E-4</v>
      </c>
      <c r="AT22" s="99">
        <v>4.3674013676727234E-4</v>
      </c>
      <c r="AU22" s="99">
        <v>4.5922573570283764E-4</v>
      </c>
      <c r="AV22" s="99">
        <v>4.6617910558320944E-4</v>
      </c>
      <c r="AW22" s="99">
        <v>1.9646481649304828E-4</v>
      </c>
      <c r="AX22" s="99">
        <v>4.8700654058123007E-4</v>
      </c>
      <c r="AY22" s="99">
        <v>5.542847547858928E-4</v>
      </c>
      <c r="AZ22"/>
      <c r="BA22"/>
      <c r="BB22"/>
      <c r="BC22"/>
      <c r="BD22"/>
      <c r="BE22"/>
      <c r="BF22"/>
      <c r="BG22"/>
      <c r="BH22"/>
      <c r="BI22" s="78"/>
    </row>
    <row r="23" spans="1:61" s="80" customFormat="1" x14ac:dyDescent="0.25">
      <c r="A23" s="93" t="s">
        <v>43</v>
      </c>
      <c r="B23" s="80">
        <v>10882.43</v>
      </c>
      <c r="C23" s="80">
        <v>11836.169999999998</v>
      </c>
      <c r="D23" s="80">
        <v>14195.45</v>
      </c>
      <c r="E23" s="80">
        <v>17306.71</v>
      </c>
      <c r="F23" s="80">
        <v>19397.32</v>
      </c>
      <c r="G23" s="80">
        <v>24766.89</v>
      </c>
      <c r="H23" s="80">
        <v>35216.39</v>
      </c>
      <c r="I23" s="475">
        <v>45234.429999999993</v>
      </c>
      <c r="J23" s="475">
        <v>50564.71</v>
      </c>
      <c r="K23" s="475">
        <v>72343.360000000001</v>
      </c>
      <c r="L23" s="475">
        <v>109773.18999999999</v>
      </c>
      <c r="M23" s="475">
        <v>127651.43000000001</v>
      </c>
      <c r="N23" s="475">
        <v>127948.8</v>
      </c>
      <c r="O23" s="475">
        <v>147359.67000000001</v>
      </c>
      <c r="P23" s="475">
        <v>142527.31</v>
      </c>
      <c r="Q23" s="94"/>
      <c r="R23" t="s">
        <v>43</v>
      </c>
      <c r="S23" s="99">
        <v>5.8924968747002681E-5</v>
      </c>
      <c r="T23" s="99">
        <v>5.8924968747002681E-5</v>
      </c>
      <c r="U23" s="99">
        <v>5.8924968747002681E-5</v>
      </c>
      <c r="V23" s="99">
        <v>5.8924968747002681E-5</v>
      </c>
      <c r="W23" s="99">
        <v>5.8924968747002681E-5</v>
      </c>
      <c r="X23" s="99">
        <v>5.8924968747002681E-5</v>
      </c>
      <c r="Y23" s="99">
        <v>5.8924968747002681E-5</v>
      </c>
      <c r="Z23" s="99">
        <v>5.8924968747002681E-5</v>
      </c>
      <c r="AA23" s="99">
        <v>5.8924968747002681E-5</v>
      </c>
      <c r="AB23" s="99">
        <v>5.8924968747002681E-5</v>
      </c>
      <c r="AC23" s="99">
        <v>5.8924968747002681E-5</v>
      </c>
      <c r="AD23" s="99">
        <v>5.8924968747002681E-5</v>
      </c>
      <c r="AE23" s="99">
        <v>5.8924968747002681E-5</v>
      </c>
      <c r="AF23" s="99">
        <v>5.8924968747002681E-5</v>
      </c>
      <c r="AG23" s="99">
        <v>5.8924968747002681E-5</v>
      </c>
      <c r="AH23" s="99">
        <v>5.8924968747002681E-5</v>
      </c>
      <c r="AI23" s="99">
        <v>5.8924968747002681E-5</v>
      </c>
      <c r="AJ23" s="99">
        <v>5.8924968747002681E-5</v>
      </c>
      <c r="AK23" s="99">
        <v>5.8924968747002681E-5</v>
      </c>
      <c r="AL23" s="99">
        <v>6.4551010594383348E-5</v>
      </c>
      <c r="AM23" s="99">
        <v>7.8336306246221135E-5</v>
      </c>
      <c r="AN23" s="99">
        <v>9.7188023920954957E-5</v>
      </c>
      <c r="AO23" s="99">
        <v>1.0752315009440668E-4</v>
      </c>
      <c r="AP23" s="99">
        <v>1.3907232128685597E-4</v>
      </c>
      <c r="AQ23" s="99">
        <v>1.9852866862435009E-4</v>
      </c>
      <c r="AR23" s="99">
        <v>2.3613537566583926E-4</v>
      </c>
      <c r="AS23" s="99">
        <v>2.6527280819400059E-4</v>
      </c>
      <c r="AT23" s="99">
        <v>3.8788326960865555E-4</v>
      </c>
      <c r="AU23" s="99">
        <v>5.9759894259472511E-4</v>
      </c>
      <c r="AV23" s="99">
        <v>7.0840450457418857E-4</v>
      </c>
      <c r="AW23" s="99">
        <v>7.0741930299166261E-4</v>
      </c>
      <c r="AX23" s="99">
        <v>8.3047422766135395E-4</v>
      </c>
      <c r="AY23" s="99">
        <v>8.4362806626545495E-4</v>
      </c>
      <c r="AZ23"/>
      <c r="BA23"/>
      <c r="BB23"/>
      <c r="BC23"/>
      <c r="BD23"/>
      <c r="BE23"/>
      <c r="BF23"/>
      <c r="BG23"/>
      <c r="BH23"/>
      <c r="BI23" s="78"/>
    </row>
    <row r="24" spans="1:61" s="80" customFormat="1" x14ac:dyDescent="0.25">
      <c r="A24" s="93" t="s">
        <v>44</v>
      </c>
      <c r="B24" s="80">
        <v>14375.57</v>
      </c>
      <c r="C24" s="80">
        <v>14759.119999999999</v>
      </c>
      <c r="D24" s="80">
        <v>17067.46</v>
      </c>
      <c r="E24" s="80">
        <v>19462.87</v>
      </c>
      <c r="F24" s="80">
        <v>25806.18</v>
      </c>
      <c r="G24" s="80">
        <v>31063.39</v>
      </c>
      <c r="H24" s="80">
        <v>36770.21</v>
      </c>
      <c r="I24" s="475">
        <v>45765.039999999994</v>
      </c>
      <c r="J24" s="475">
        <v>45082.239999999998</v>
      </c>
      <c r="K24" s="475">
        <v>42916.41</v>
      </c>
      <c r="L24" s="475">
        <v>37825.18</v>
      </c>
      <c r="M24" s="475">
        <v>38482.78</v>
      </c>
      <c r="N24" s="475">
        <v>39999.170000000006</v>
      </c>
      <c r="O24" s="475">
        <v>46872.709999999992</v>
      </c>
      <c r="P24" s="475">
        <v>42684.62</v>
      </c>
      <c r="Q24" s="94"/>
      <c r="R24" t="s">
        <v>44</v>
      </c>
      <c r="S24" s="99">
        <v>7.7839233789727958E-5</v>
      </c>
      <c r="T24" s="99">
        <v>7.7839233789727958E-5</v>
      </c>
      <c r="U24" s="99">
        <v>7.7839233789727958E-5</v>
      </c>
      <c r="V24" s="99">
        <v>7.7839233789727958E-5</v>
      </c>
      <c r="W24" s="99">
        <v>7.7839233789727958E-5</v>
      </c>
      <c r="X24" s="99">
        <v>7.7839233789727958E-5</v>
      </c>
      <c r="Y24" s="99">
        <v>7.7839233789727958E-5</v>
      </c>
      <c r="Z24" s="99">
        <v>7.7839233789727958E-5</v>
      </c>
      <c r="AA24" s="99">
        <v>7.7839233789727958E-5</v>
      </c>
      <c r="AB24" s="99">
        <v>7.7839233789727958E-5</v>
      </c>
      <c r="AC24" s="99">
        <v>7.7839233789727958E-5</v>
      </c>
      <c r="AD24" s="99">
        <v>7.7839233789727958E-5</v>
      </c>
      <c r="AE24" s="99">
        <v>7.7839233789727958E-5</v>
      </c>
      <c r="AF24" s="99">
        <v>7.7839233789727958E-5</v>
      </c>
      <c r="AG24" s="99">
        <v>7.7839233789727958E-5</v>
      </c>
      <c r="AH24" s="99">
        <v>7.7839233789727958E-5</v>
      </c>
      <c r="AI24" s="99">
        <v>7.7839233789727958E-5</v>
      </c>
      <c r="AJ24" s="99">
        <v>7.7839233789727958E-5</v>
      </c>
      <c r="AK24" s="99">
        <v>7.7839233789727958E-5</v>
      </c>
      <c r="AL24" s="99">
        <v>8.0491925300479398E-5</v>
      </c>
      <c r="AM24" s="99">
        <v>9.4185233536459167E-5</v>
      </c>
      <c r="AN24" s="99">
        <v>1.0929621373042228E-4</v>
      </c>
      <c r="AO24" s="99">
        <v>1.4304871835404457E-4</v>
      </c>
      <c r="AP24" s="99">
        <v>1.7442875364403478E-4</v>
      </c>
      <c r="AQ24" s="99">
        <v>2.0728816429900295E-4</v>
      </c>
      <c r="AR24" s="99">
        <v>2.3890529653545231E-4</v>
      </c>
      <c r="AS24" s="99">
        <v>2.3651064951180184E-4</v>
      </c>
      <c r="AT24" s="99">
        <v>2.3010484211219388E-4</v>
      </c>
      <c r="AU24" s="99">
        <v>2.0591810779531093E-4</v>
      </c>
      <c r="AV24" s="99">
        <v>2.1356105999390285E-4</v>
      </c>
      <c r="AW24" s="99">
        <v>2.2115240597524183E-4</v>
      </c>
      <c r="AX24" s="99">
        <v>2.6416032036204081E-4</v>
      </c>
      <c r="AY24" s="99">
        <v>2.5265293668894588E-4</v>
      </c>
      <c r="AZ24"/>
      <c r="BA24"/>
      <c r="BB24"/>
      <c r="BC24"/>
      <c r="BD24"/>
      <c r="BE24"/>
      <c r="BF24"/>
      <c r="BG24"/>
      <c r="BH24"/>
      <c r="BI24" s="78"/>
    </row>
    <row r="25" spans="1:61" s="80" customFormat="1" x14ac:dyDescent="0.25">
      <c r="A25" s="93" t="s">
        <v>45</v>
      </c>
      <c r="B25" s="80">
        <v>793396.36</v>
      </c>
      <c r="C25" s="80">
        <v>984684.43</v>
      </c>
      <c r="D25" s="80">
        <v>1018338.45</v>
      </c>
      <c r="E25" s="80">
        <v>997488.49</v>
      </c>
      <c r="F25" s="80">
        <v>870670.83</v>
      </c>
      <c r="G25" s="80">
        <v>1038729.59</v>
      </c>
      <c r="H25" s="80">
        <v>1183623.97</v>
      </c>
      <c r="I25" s="475">
        <v>1392632.8900000001</v>
      </c>
      <c r="J25" s="475">
        <v>1571941.3599999999</v>
      </c>
      <c r="K25" s="475">
        <v>1602321.75</v>
      </c>
      <c r="L25" s="475">
        <v>1661831.07</v>
      </c>
      <c r="M25" s="475">
        <v>1648079.12</v>
      </c>
      <c r="N25" s="475">
        <v>1456228.1600000001</v>
      </c>
      <c r="O25" s="475">
        <v>1437015</v>
      </c>
      <c r="P25" s="475">
        <v>1463573.3050000002</v>
      </c>
      <c r="Q25" s="94"/>
      <c r="R25" t="s">
        <v>45</v>
      </c>
      <c r="S25" s="99">
        <v>4.2959941591157198E-3</v>
      </c>
      <c r="T25" s="99">
        <v>4.2959941591157198E-3</v>
      </c>
      <c r="U25" s="99">
        <v>4.2959941591157198E-3</v>
      </c>
      <c r="V25" s="99">
        <v>4.2959941591157198E-3</v>
      </c>
      <c r="W25" s="99">
        <v>4.2959941591157198E-3</v>
      </c>
      <c r="X25" s="99">
        <v>4.2959941591157198E-3</v>
      </c>
      <c r="Y25" s="99">
        <v>4.2959941591157198E-3</v>
      </c>
      <c r="Z25" s="99">
        <v>4.2959941591157198E-3</v>
      </c>
      <c r="AA25" s="99">
        <v>4.2959941591157198E-3</v>
      </c>
      <c r="AB25" s="99">
        <v>4.2959941591157198E-3</v>
      </c>
      <c r="AC25" s="99">
        <v>4.2959941591157198E-3</v>
      </c>
      <c r="AD25" s="99">
        <v>4.2959941591157198E-3</v>
      </c>
      <c r="AE25" s="99">
        <v>4.2959941591157198E-3</v>
      </c>
      <c r="AF25" s="99">
        <v>4.2959941591157198E-3</v>
      </c>
      <c r="AG25" s="99">
        <v>4.2959941591157198E-3</v>
      </c>
      <c r="AH25" s="99">
        <v>4.2959941591157198E-3</v>
      </c>
      <c r="AI25" s="99">
        <v>4.2959941591157198E-3</v>
      </c>
      <c r="AJ25" s="99">
        <v>4.2959941591157198E-3</v>
      </c>
      <c r="AK25" s="99">
        <v>4.2959941591157198E-3</v>
      </c>
      <c r="AL25" s="99">
        <v>5.3701809853233216E-3</v>
      </c>
      <c r="AM25" s="99">
        <v>5.6196085845466081E-3</v>
      </c>
      <c r="AN25" s="99">
        <v>5.6015230640021844E-3</v>
      </c>
      <c r="AO25" s="99">
        <v>4.8262992174646618E-3</v>
      </c>
      <c r="AP25" s="99">
        <v>5.8327281007281963E-3</v>
      </c>
      <c r="AQ25" s="99">
        <v>6.6725547654364267E-3</v>
      </c>
      <c r="AR25" s="99">
        <v>7.2699023872911288E-3</v>
      </c>
      <c r="AS25" s="99">
        <v>8.2467258070598338E-3</v>
      </c>
      <c r="AT25" s="99">
        <v>8.5911657870889977E-3</v>
      </c>
      <c r="AU25" s="99">
        <v>9.0469129138276913E-3</v>
      </c>
      <c r="AV25" s="99">
        <v>9.1460524375062986E-3</v>
      </c>
      <c r="AW25" s="99">
        <v>8.0513760968764954E-3</v>
      </c>
      <c r="AX25" s="99">
        <v>8.0985789548984506E-3</v>
      </c>
      <c r="AY25" s="99">
        <v>8.662981972612064E-3</v>
      </c>
      <c r="AZ25"/>
      <c r="BA25"/>
      <c r="BB25"/>
      <c r="BC25"/>
      <c r="BD25"/>
      <c r="BE25"/>
      <c r="BF25"/>
      <c r="BG25"/>
      <c r="BH25"/>
      <c r="BI25" s="78"/>
    </row>
    <row r="26" spans="1:61" s="80" customFormat="1" x14ac:dyDescent="0.25">
      <c r="A26" s="93" t="s">
        <v>46</v>
      </c>
      <c r="B26" s="80">
        <v>27505.18</v>
      </c>
      <c r="C26" s="80">
        <v>33638.729999999996</v>
      </c>
      <c r="D26" s="80">
        <v>47370.28</v>
      </c>
      <c r="E26" s="80">
        <v>66918.53</v>
      </c>
      <c r="F26" s="80">
        <v>94651.299999999988</v>
      </c>
      <c r="G26" s="80">
        <v>112379.85999999999</v>
      </c>
      <c r="H26" s="80">
        <v>131175.53</v>
      </c>
      <c r="I26" s="475">
        <v>165813.4</v>
      </c>
      <c r="J26" s="475">
        <v>189274.82</v>
      </c>
      <c r="K26" s="475">
        <v>198917.12</v>
      </c>
      <c r="L26" s="475">
        <v>200061.16</v>
      </c>
      <c r="M26" s="475">
        <v>197547.18</v>
      </c>
      <c r="N26" s="475">
        <v>188263.14</v>
      </c>
      <c r="O26" s="475">
        <v>197208.13</v>
      </c>
      <c r="P26" s="475">
        <v>214331.07</v>
      </c>
      <c r="Q26" s="94"/>
      <c r="R26" t="s">
        <v>46</v>
      </c>
      <c r="S26" s="99">
        <v>1.4893198227608018E-4</v>
      </c>
      <c r="T26" s="99">
        <v>1.4893198227608018E-4</v>
      </c>
      <c r="U26" s="99">
        <v>1.4893198227608018E-4</v>
      </c>
      <c r="V26" s="99">
        <v>1.4893198227608018E-4</v>
      </c>
      <c r="W26" s="99">
        <v>1.4893198227608018E-4</v>
      </c>
      <c r="X26" s="99">
        <v>1.4893198227608018E-4</v>
      </c>
      <c r="Y26" s="99">
        <v>1.4893198227608018E-4</v>
      </c>
      <c r="Z26" s="99">
        <v>1.4893198227608018E-4</v>
      </c>
      <c r="AA26" s="99">
        <v>1.4893198227608018E-4</v>
      </c>
      <c r="AB26" s="99">
        <v>1.4893198227608018E-4</v>
      </c>
      <c r="AC26" s="99">
        <v>1.4893198227608018E-4</v>
      </c>
      <c r="AD26" s="99">
        <v>1.4893198227608018E-4</v>
      </c>
      <c r="AE26" s="99">
        <v>1.4893198227608018E-4</v>
      </c>
      <c r="AF26" s="99">
        <v>1.4893198227608018E-4</v>
      </c>
      <c r="AG26" s="99">
        <v>1.4893198227608018E-4</v>
      </c>
      <c r="AH26" s="99">
        <v>1.4893198227608018E-4</v>
      </c>
      <c r="AI26" s="99">
        <v>1.4893198227608018E-4</v>
      </c>
      <c r="AJ26" s="99">
        <v>1.4893198227608018E-4</v>
      </c>
      <c r="AK26" s="99">
        <v>1.4893198227608018E-4</v>
      </c>
      <c r="AL26" s="99">
        <v>1.8345579833777318E-4</v>
      </c>
      <c r="AM26" s="99">
        <v>2.6140860353488226E-4</v>
      </c>
      <c r="AN26" s="99">
        <v>3.7578948826178643E-4</v>
      </c>
      <c r="AO26" s="99">
        <v>5.2467072443671155E-4</v>
      </c>
      <c r="AP26" s="99">
        <v>6.3104120041280478E-4</v>
      </c>
      <c r="AQ26" s="99">
        <v>7.3948815670753015E-4</v>
      </c>
      <c r="AR26" s="99">
        <v>8.6558865668098556E-4</v>
      </c>
      <c r="AS26" s="99">
        <v>9.9297440886764697E-4</v>
      </c>
      <c r="AT26" s="99">
        <v>1.0665335821661765E-3</v>
      </c>
      <c r="AU26" s="99">
        <v>1.0891214664552806E-3</v>
      </c>
      <c r="AV26" s="99">
        <v>1.096292553698208E-3</v>
      </c>
      <c r="AW26" s="99">
        <v>1.0408927577110671E-3</v>
      </c>
      <c r="AX26" s="99">
        <v>1.1114049688784584E-3</v>
      </c>
      <c r="AY26" s="99">
        <v>1.268639014689226E-3</v>
      </c>
      <c r="AZ26"/>
      <c r="BA26"/>
      <c r="BB26"/>
      <c r="BC26"/>
      <c r="BD26"/>
      <c r="BE26"/>
      <c r="BF26"/>
      <c r="BG26"/>
      <c r="BH26"/>
      <c r="BI26" s="78"/>
    </row>
    <row r="27" spans="1:61" s="80" customFormat="1" x14ac:dyDescent="0.25">
      <c r="A27" s="93" t="s">
        <v>47</v>
      </c>
      <c r="B27" s="80">
        <v>9657.23</v>
      </c>
      <c r="C27" s="80">
        <v>10697.21</v>
      </c>
      <c r="D27" s="80">
        <v>15574.640000000001</v>
      </c>
      <c r="E27" s="80">
        <v>22964.38</v>
      </c>
      <c r="F27" s="80">
        <v>22127.53</v>
      </c>
      <c r="G27" s="80">
        <v>24768.370000000003</v>
      </c>
      <c r="H27" s="80">
        <v>30732.47</v>
      </c>
      <c r="I27" s="475">
        <v>38802.78</v>
      </c>
      <c r="J27" s="475">
        <v>41056.019999999997</v>
      </c>
      <c r="K27" s="475">
        <v>41166.6</v>
      </c>
      <c r="L27" s="475">
        <v>28541.8</v>
      </c>
      <c r="M27" s="475">
        <v>31626.16</v>
      </c>
      <c r="N27" s="475">
        <v>28027.510000000002</v>
      </c>
      <c r="O27" s="475">
        <v>29934.92</v>
      </c>
      <c r="P27" s="475">
        <v>28911.27</v>
      </c>
      <c r="Q27" s="94"/>
      <c r="R27" t="s">
        <v>47</v>
      </c>
      <c r="S27" s="99">
        <v>5.2290892377218753E-5</v>
      </c>
      <c r="T27" s="99">
        <v>5.2290892377218753E-5</v>
      </c>
      <c r="U27" s="99">
        <v>5.2290892377218753E-5</v>
      </c>
      <c r="V27" s="99">
        <v>5.2290892377218753E-5</v>
      </c>
      <c r="W27" s="99">
        <v>5.2290892377218753E-5</v>
      </c>
      <c r="X27" s="99">
        <v>5.2290892377218753E-5</v>
      </c>
      <c r="Y27" s="99">
        <v>5.2290892377218753E-5</v>
      </c>
      <c r="Z27" s="99">
        <v>5.2290892377218753E-5</v>
      </c>
      <c r="AA27" s="99">
        <v>5.2290892377218753E-5</v>
      </c>
      <c r="AB27" s="99">
        <v>5.2290892377218753E-5</v>
      </c>
      <c r="AC27" s="99">
        <v>5.2290892377218753E-5</v>
      </c>
      <c r="AD27" s="99">
        <v>5.2290892377218753E-5</v>
      </c>
      <c r="AE27" s="99">
        <v>5.2290892377218753E-5</v>
      </c>
      <c r="AF27" s="99">
        <v>5.2290892377218753E-5</v>
      </c>
      <c r="AG27" s="99">
        <v>5.2290892377218753E-5</v>
      </c>
      <c r="AH27" s="99">
        <v>5.2290892377218753E-5</v>
      </c>
      <c r="AI27" s="99">
        <v>5.2290892377218753E-5</v>
      </c>
      <c r="AJ27" s="99">
        <v>5.2290892377218753E-5</v>
      </c>
      <c r="AK27" s="99">
        <v>5.2290892377218753E-5</v>
      </c>
      <c r="AL27" s="99">
        <v>5.8339455756409675E-5</v>
      </c>
      <c r="AM27" s="99">
        <v>8.5947241455159614E-5</v>
      </c>
      <c r="AN27" s="99">
        <v>1.2895938701058143E-4</v>
      </c>
      <c r="AO27" s="99">
        <v>1.226572397325242E-4</v>
      </c>
      <c r="AP27" s="99">
        <v>1.390806318593786E-4</v>
      </c>
      <c r="AQ27" s="99">
        <v>1.7325104454595663E-4</v>
      </c>
      <c r="AR27" s="99">
        <v>2.0256050606095655E-4</v>
      </c>
      <c r="AS27" s="99">
        <v>2.1538827610539154E-4</v>
      </c>
      <c r="AT27" s="99">
        <v>2.2072288882727702E-4</v>
      </c>
      <c r="AU27" s="99">
        <v>1.5537992017677658E-4</v>
      </c>
      <c r="AV27" s="99">
        <v>1.7551009186801917E-4</v>
      </c>
      <c r="AW27" s="99">
        <v>1.5496199721132088E-4</v>
      </c>
      <c r="AX27" s="99">
        <v>1.6870409364451219E-4</v>
      </c>
      <c r="AY27" s="99">
        <v>1.711276161977551E-4</v>
      </c>
      <c r="AZ27"/>
      <c r="BA27"/>
      <c r="BB27"/>
      <c r="BC27"/>
      <c r="BD27"/>
      <c r="BE27"/>
      <c r="BF27"/>
      <c r="BG27"/>
      <c r="BH27"/>
      <c r="BI27" s="78"/>
    </row>
    <row r="28" spans="1:61" s="80" customFormat="1" x14ac:dyDescent="0.25">
      <c r="A28" s="93" t="s">
        <v>48</v>
      </c>
      <c r="B28" s="80">
        <v>86750.81</v>
      </c>
      <c r="C28" s="80">
        <v>87911.83</v>
      </c>
      <c r="D28" s="80">
        <v>81894.25</v>
      </c>
      <c r="E28" s="80">
        <v>72621.240000000005</v>
      </c>
      <c r="F28" s="80">
        <v>87285.469999999987</v>
      </c>
      <c r="G28" s="80">
        <v>104317.10999999999</v>
      </c>
      <c r="H28" s="80">
        <v>117144</v>
      </c>
      <c r="I28" s="475">
        <v>99878.6</v>
      </c>
      <c r="J28" s="475">
        <v>119597.06999999999</v>
      </c>
      <c r="K28" s="475">
        <v>151259.58000000002</v>
      </c>
      <c r="L28" s="475">
        <v>182272.28</v>
      </c>
      <c r="M28" s="475">
        <v>195838.05000000002</v>
      </c>
      <c r="N28" s="475">
        <v>251734.94</v>
      </c>
      <c r="O28" s="475">
        <v>323381.03000000003</v>
      </c>
      <c r="P28" s="475">
        <v>281042.74000000005</v>
      </c>
      <c r="Q28" s="94"/>
      <c r="R28" t="s">
        <v>48</v>
      </c>
      <c r="S28" s="99">
        <v>4.6972861465933318E-4</v>
      </c>
      <c r="T28" s="99">
        <v>4.6972861465933318E-4</v>
      </c>
      <c r="U28" s="99">
        <v>4.6972861465933318E-4</v>
      </c>
      <c r="V28" s="99">
        <v>4.6972861465933318E-4</v>
      </c>
      <c r="W28" s="99">
        <v>4.6972861465933318E-4</v>
      </c>
      <c r="X28" s="99">
        <v>4.6972861465933318E-4</v>
      </c>
      <c r="Y28" s="99">
        <v>4.6972861465933318E-4</v>
      </c>
      <c r="Z28" s="99">
        <v>4.6972861465933318E-4</v>
      </c>
      <c r="AA28" s="99">
        <v>4.6972861465933318E-4</v>
      </c>
      <c r="AB28" s="99">
        <v>4.6972861465933318E-4</v>
      </c>
      <c r="AC28" s="99">
        <v>4.6972861465933318E-4</v>
      </c>
      <c r="AD28" s="99">
        <v>4.6972861465933318E-4</v>
      </c>
      <c r="AE28" s="99">
        <v>4.6972861465933318E-4</v>
      </c>
      <c r="AF28" s="99">
        <v>4.6972861465933318E-4</v>
      </c>
      <c r="AG28" s="99">
        <v>4.6972861465933318E-4</v>
      </c>
      <c r="AH28" s="99">
        <v>4.6972861465933318E-4</v>
      </c>
      <c r="AI28" s="99">
        <v>4.6972861465933318E-4</v>
      </c>
      <c r="AJ28" s="99">
        <v>4.6972861465933318E-4</v>
      </c>
      <c r="AK28" s="99">
        <v>4.6972861465933318E-4</v>
      </c>
      <c r="AL28" s="99">
        <v>4.7944541770704783E-4</v>
      </c>
      <c r="AM28" s="99">
        <v>4.5192600782677515E-4</v>
      </c>
      <c r="AN28" s="99">
        <v>4.0781377918098886E-4</v>
      </c>
      <c r="AO28" s="99">
        <v>4.8384048373026941E-4</v>
      </c>
      <c r="AP28" s="99">
        <v>5.8576682973261046E-4</v>
      </c>
      <c r="AQ28" s="99">
        <v>6.6038689250462273E-4</v>
      </c>
      <c r="AR28" s="99">
        <v>5.213920178054216E-4</v>
      </c>
      <c r="AS28" s="99">
        <v>6.2743068457575372E-4</v>
      </c>
      <c r="AT28" s="99">
        <v>8.1100823144006589E-4</v>
      </c>
      <c r="AU28" s="99">
        <v>9.9227982526817042E-4</v>
      </c>
      <c r="AV28" s="99">
        <v>1.0868076980181513E-3</v>
      </c>
      <c r="AW28" s="99">
        <v>1.3918235715649383E-3</v>
      </c>
      <c r="AX28" s="99">
        <v>1.8224770123981898E-3</v>
      </c>
      <c r="AY28" s="99">
        <v>1.6635095637751464E-3</v>
      </c>
      <c r="AZ28"/>
      <c r="BA28"/>
      <c r="BB28"/>
      <c r="BC28"/>
      <c r="BD28"/>
      <c r="BE28"/>
      <c r="BF28"/>
      <c r="BG28"/>
      <c r="BH28"/>
      <c r="BI28" s="78"/>
    </row>
    <row r="29" spans="1:61" s="80" customFormat="1" x14ac:dyDescent="0.25">
      <c r="A29" s="93" t="s">
        <v>49</v>
      </c>
      <c r="B29" s="80">
        <v>82888.25</v>
      </c>
      <c r="C29" s="80">
        <v>94827.22</v>
      </c>
      <c r="D29" s="80">
        <v>116933.95</v>
      </c>
      <c r="E29" s="80">
        <v>136121.43</v>
      </c>
      <c r="F29" s="80">
        <v>156162.25</v>
      </c>
      <c r="G29" s="80">
        <v>166118.6</v>
      </c>
      <c r="H29" s="80">
        <v>180407.99</v>
      </c>
      <c r="I29" s="475">
        <v>191537.12314729372</v>
      </c>
      <c r="J29" s="475">
        <v>191487.09999999998</v>
      </c>
      <c r="K29" s="475">
        <v>193032.19</v>
      </c>
      <c r="L29" s="475">
        <v>201017.18</v>
      </c>
      <c r="M29" s="475">
        <v>200579.59</v>
      </c>
      <c r="N29" s="475">
        <v>207154.81</v>
      </c>
      <c r="O29" s="475">
        <v>227971.22</v>
      </c>
      <c r="P29" s="475">
        <v>190589.69000000003</v>
      </c>
      <c r="Q29" s="94"/>
      <c r="R29" t="s">
        <v>49</v>
      </c>
      <c r="S29" s="99">
        <v>4.48814055385033E-4</v>
      </c>
      <c r="T29" s="99">
        <v>4.48814055385033E-4</v>
      </c>
      <c r="U29" s="99">
        <v>4.48814055385033E-4</v>
      </c>
      <c r="V29" s="99">
        <v>4.48814055385033E-4</v>
      </c>
      <c r="W29" s="99">
        <v>4.48814055385033E-4</v>
      </c>
      <c r="X29" s="99">
        <v>4.48814055385033E-4</v>
      </c>
      <c r="Y29" s="99">
        <v>4.48814055385033E-4</v>
      </c>
      <c r="Z29" s="99">
        <v>4.48814055385033E-4</v>
      </c>
      <c r="AA29" s="99">
        <v>4.48814055385033E-4</v>
      </c>
      <c r="AB29" s="99">
        <v>4.48814055385033E-4</v>
      </c>
      <c r="AC29" s="99">
        <v>4.48814055385033E-4</v>
      </c>
      <c r="AD29" s="99">
        <v>4.48814055385033E-4</v>
      </c>
      <c r="AE29" s="99">
        <v>4.48814055385033E-4</v>
      </c>
      <c r="AF29" s="99">
        <v>4.48814055385033E-4</v>
      </c>
      <c r="AG29" s="99">
        <v>4.48814055385033E-4</v>
      </c>
      <c r="AH29" s="99">
        <v>4.48814055385033E-4</v>
      </c>
      <c r="AI29" s="99">
        <v>4.48814055385033E-4</v>
      </c>
      <c r="AJ29" s="99">
        <v>4.48814055385033E-4</v>
      </c>
      <c r="AK29" s="99">
        <v>4.48814055385033E-4</v>
      </c>
      <c r="AL29" s="99">
        <v>5.1715993288841918E-4</v>
      </c>
      <c r="AM29" s="99">
        <v>6.4528942145407927E-4</v>
      </c>
      <c r="AN29" s="99">
        <v>7.6440714584080952E-4</v>
      </c>
      <c r="AO29" s="99">
        <v>8.6563798740394338E-4</v>
      </c>
      <c r="AP29" s="99">
        <v>9.32797751793734E-4</v>
      </c>
      <c r="AQ29" s="99">
        <v>1.0170309354222585E-3</v>
      </c>
      <c r="AR29" s="99">
        <v>9.9987311718839665E-4</v>
      </c>
      <c r="AS29" s="99">
        <v>1.0045804821173781E-3</v>
      </c>
      <c r="AT29" s="99">
        <v>1.0349803630480977E-3</v>
      </c>
      <c r="AU29" s="99">
        <v>1.0943259844354851E-3</v>
      </c>
      <c r="AV29" s="99">
        <v>1.1131209817363101E-3</v>
      </c>
      <c r="AW29" s="99">
        <v>1.1453433818962764E-3</v>
      </c>
      <c r="AX29" s="99">
        <v>1.2847763764571175E-3</v>
      </c>
      <c r="AY29" s="99">
        <v>1.1281123008975091E-3</v>
      </c>
      <c r="AZ29"/>
      <c r="BA29"/>
      <c r="BB29"/>
      <c r="BC29"/>
      <c r="BD29"/>
      <c r="BE29"/>
      <c r="BF29"/>
      <c r="BG29"/>
      <c r="BH29"/>
      <c r="BI29" s="78"/>
    </row>
    <row r="30" spans="1:61" x14ac:dyDescent="0.25">
      <c r="A30" s="93" t="s">
        <v>50</v>
      </c>
      <c r="B30" s="80">
        <v>141228.29999999999</v>
      </c>
      <c r="C30" s="80">
        <v>160403.22999999998</v>
      </c>
      <c r="D30" s="80">
        <v>182705.99</v>
      </c>
      <c r="E30" s="80">
        <v>221097.91</v>
      </c>
      <c r="F30" s="80">
        <v>249439.08000000002</v>
      </c>
      <c r="G30" s="80">
        <v>266433.94</v>
      </c>
      <c r="H30" s="80">
        <v>272516.74</v>
      </c>
      <c r="I30" s="475">
        <v>330435.21999999997</v>
      </c>
      <c r="J30" s="475">
        <v>449227.13</v>
      </c>
      <c r="K30" s="475">
        <v>544996.55000000005</v>
      </c>
      <c r="L30" s="475">
        <v>583992.53</v>
      </c>
      <c r="M30" s="475">
        <v>577972.25</v>
      </c>
      <c r="N30" s="475">
        <v>516171.51000000007</v>
      </c>
      <c r="O30" s="475">
        <v>517607.19</v>
      </c>
      <c r="P30" s="475">
        <v>533592.68900000001</v>
      </c>
      <c r="Q30" s="94"/>
      <c r="R30" t="s">
        <v>50</v>
      </c>
      <c r="S30" s="99">
        <v>7.6470725414198089E-4</v>
      </c>
      <c r="T30" s="99">
        <v>7.6470725414198089E-4</v>
      </c>
      <c r="U30" s="99">
        <v>7.6470725414198089E-4</v>
      </c>
      <c r="V30" s="99">
        <v>7.6470725414198089E-4</v>
      </c>
      <c r="W30" s="99">
        <v>7.6470725414198089E-4</v>
      </c>
      <c r="X30" s="99">
        <v>7.6470725414198089E-4</v>
      </c>
      <c r="Y30" s="99">
        <v>7.6470725414198089E-4</v>
      </c>
      <c r="Z30" s="99">
        <v>7.6470725414198089E-4</v>
      </c>
      <c r="AA30" s="99">
        <v>7.6470725414198089E-4</v>
      </c>
      <c r="AB30" s="99">
        <v>7.6470725414198089E-4</v>
      </c>
      <c r="AC30" s="99">
        <v>7.6470725414198089E-4</v>
      </c>
      <c r="AD30" s="99">
        <v>7.6470725414198089E-4</v>
      </c>
      <c r="AE30" s="99">
        <v>7.6470725414198089E-4</v>
      </c>
      <c r="AF30" s="99">
        <v>7.6470725414198089E-4</v>
      </c>
      <c r="AG30" s="99">
        <v>7.6470725414198089E-4</v>
      </c>
      <c r="AH30" s="99">
        <v>7.6470725414198089E-4</v>
      </c>
      <c r="AI30" s="99">
        <v>7.6470725414198089E-4</v>
      </c>
      <c r="AJ30" s="99">
        <v>7.6470725414198089E-4</v>
      </c>
      <c r="AK30" s="99">
        <v>7.6470725414198089E-4</v>
      </c>
      <c r="AL30" s="99">
        <v>8.7479231872331239E-4</v>
      </c>
      <c r="AM30" s="99">
        <v>1.0082464723315579E-3</v>
      </c>
      <c r="AN30" s="99">
        <v>1.2416033414758291E-3</v>
      </c>
      <c r="AO30" s="99">
        <v>1.382689754989386E-3</v>
      </c>
      <c r="AP30" s="99">
        <v>1.4960936357129582E-3</v>
      </c>
      <c r="AQ30" s="99">
        <v>1.5362842577006949E-3</v>
      </c>
      <c r="AR30" s="99">
        <v>1.7249569588458225E-3</v>
      </c>
      <c r="AS30" s="99">
        <v>2.3567373824952497E-3</v>
      </c>
      <c r="AT30" s="99">
        <v>2.9221070702195357E-3</v>
      </c>
      <c r="AU30" s="99">
        <v>3.1792217973370218E-3</v>
      </c>
      <c r="AV30" s="99">
        <v>3.2074701036947178E-3</v>
      </c>
      <c r="AW30" s="99">
        <v>2.8538735011844896E-3</v>
      </c>
      <c r="AX30" s="99">
        <v>2.9170765063956348E-3</v>
      </c>
      <c r="AY30" s="99">
        <v>3.1583685147390651E-3</v>
      </c>
      <c r="AZ30"/>
      <c r="BA30"/>
      <c r="BB30"/>
      <c r="BC30"/>
      <c r="BD30"/>
      <c r="BE30"/>
      <c r="BF30"/>
      <c r="BG30"/>
      <c r="BH30"/>
    </row>
    <row r="31" spans="1:61" s="80" customFormat="1" x14ac:dyDescent="0.25">
      <c r="A31" s="93" t="s">
        <v>51</v>
      </c>
      <c r="B31" s="80">
        <v>78067.989999999991</v>
      </c>
      <c r="C31" s="80">
        <v>80455.149999999994</v>
      </c>
      <c r="D31" s="80">
        <v>99676.12</v>
      </c>
      <c r="E31" s="80">
        <v>119934.70000000001</v>
      </c>
      <c r="F31" s="80">
        <v>128532.53</v>
      </c>
      <c r="G31" s="80">
        <v>150409.74</v>
      </c>
      <c r="H31" s="80">
        <v>169797.03</v>
      </c>
      <c r="I31" s="475">
        <v>235922.72</v>
      </c>
      <c r="J31" s="475">
        <v>242228.55999999997</v>
      </c>
      <c r="K31" s="475">
        <v>240997.26</v>
      </c>
      <c r="L31" s="475">
        <v>338188.33</v>
      </c>
      <c r="M31" s="475">
        <v>387916.50999999995</v>
      </c>
      <c r="N31" s="475">
        <v>424208.42</v>
      </c>
      <c r="O31" s="475">
        <v>488333</v>
      </c>
      <c r="P31" s="475">
        <v>506010.79000000004</v>
      </c>
      <c r="Q31" s="94"/>
      <c r="R31" t="s">
        <v>51</v>
      </c>
      <c r="S31" s="99">
        <v>4.2271384891897463E-4</v>
      </c>
      <c r="T31" s="99">
        <v>4.2271384891897463E-4</v>
      </c>
      <c r="U31" s="99">
        <v>4.2271384891897463E-4</v>
      </c>
      <c r="V31" s="99">
        <v>4.2271384891897463E-4</v>
      </c>
      <c r="W31" s="99">
        <v>4.2271384891897463E-4</v>
      </c>
      <c r="X31" s="99">
        <v>4.2271384891897463E-4</v>
      </c>
      <c r="Y31" s="99">
        <v>4.2271384891897463E-4</v>
      </c>
      <c r="Z31" s="99">
        <v>4.2271384891897463E-4</v>
      </c>
      <c r="AA31" s="99">
        <v>4.2271384891897463E-4</v>
      </c>
      <c r="AB31" s="99">
        <v>4.2271384891897463E-4</v>
      </c>
      <c r="AC31" s="99">
        <v>4.2271384891897463E-4</v>
      </c>
      <c r="AD31" s="99">
        <v>4.2271384891897463E-4</v>
      </c>
      <c r="AE31" s="99">
        <v>4.2271384891897463E-4</v>
      </c>
      <c r="AF31" s="99">
        <v>4.2271384891897463E-4</v>
      </c>
      <c r="AG31" s="99">
        <v>4.2271384891897463E-4</v>
      </c>
      <c r="AH31" s="99">
        <v>4.2271384891897463E-4</v>
      </c>
      <c r="AI31" s="99">
        <v>4.2271384891897463E-4</v>
      </c>
      <c r="AJ31" s="99">
        <v>4.2271384891897463E-4</v>
      </c>
      <c r="AK31" s="99">
        <v>4.2271384891897463E-4</v>
      </c>
      <c r="AL31" s="99">
        <v>4.3877886512467304E-4</v>
      </c>
      <c r="AM31" s="99">
        <v>5.5005364829963739E-4</v>
      </c>
      <c r="AN31" s="99">
        <v>6.7350851158611653E-4</v>
      </c>
      <c r="AO31" s="99">
        <v>7.1248102909081401E-4</v>
      </c>
      <c r="AP31" s="99">
        <v>8.4458854890349455E-4</v>
      </c>
      <c r="AQ31" s="99">
        <v>9.5721277229917192E-4</v>
      </c>
      <c r="AR31" s="99">
        <v>1.2315773651907765E-3</v>
      </c>
      <c r="AS31" s="99">
        <v>1.2707805569534356E-3</v>
      </c>
      <c r="AT31" s="99">
        <v>1.2921545968493482E-3</v>
      </c>
      <c r="AU31" s="99">
        <v>1.8410778479324142E-3</v>
      </c>
      <c r="AV31" s="99">
        <v>2.1527514661034211E-3</v>
      </c>
      <c r="AW31" s="99">
        <v>2.3454164853409678E-3</v>
      </c>
      <c r="AX31" s="99">
        <v>2.7520960858323849E-3</v>
      </c>
      <c r="AY31" s="99">
        <v>2.9951095286731731E-3</v>
      </c>
      <c r="AZ31"/>
      <c r="BA31"/>
      <c r="BB31"/>
      <c r="BC31"/>
      <c r="BD31"/>
      <c r="BE31"/>
      <c r="BF31"/>
      <c r="BG31"/>
      <c r="BH31"/>
      <c r="BI31" s="78"/>
    </row>
    <row r="32" spans="1:61" s="80" customFormat="1" x14ac:dyDescent="0.25">
      <c r="A32" s="93" t="s">
        <v>52</v>
      </c>
      <c r="B32" s="80">
        <v>124561.96999999999</v>
      </c>
      <c r="C32" s="80">
        <v>127199.43000000002</v>
      </c>
      <c r="D32" s="80">
        <v>153625.63</v>
      </c>
      <c r="E32" s="80">
        <v>199224.37</v>
      </c>
      <c r="F32" s="80">
        <v>228814.81</v>
      </c>
      <c r="G32" s="80">
        <v>241521.53999999998</v>
      </c>
      <c r="H32" s="80">
        <v>255640.85</v>
      </c>
      <c r="I32" s="475">
        <v>295400.32000000001</v>
      </c>
      <c r="J32" s="475">
        <v>314060.25</v>
      </c>
      <c r="K32" s="475">
        <v>306153</v>
      </c>
      <c r="L32" s="475">
        <v>254633.08000000002</v>
      </c>
      <c r="M32" s="475">
        <v>238878.43</v>
      </c>
      <c r="N32" s="475">
        <v>219350.61</v>
      </c>
      <c r="O32" s="475">
        <v>261403.80000000002</v>
      </c>
      <c r="P32" s="475">
        <v>281200.18</v>
      </c>
      <c r="Q32" s="94"/>
      <c r="R32" t="s">
        <v>52</v>
      </c>
      <c r="S32" s="99">
        <v>6.7446426848737681E-4</v>
      </c>
      <c r="T32" s="99">
        <v>6.7446426848737681E-4</v>
      </c>
      <c r="U32" s="99">
        <v>6.7446426848737681E-4</v>
      </c>
      <c r="V32" s="99">
        <v>6.7446426848737681E-4</v>
      </c>
      <c r="W32" s="99">
        <v>6.7446426848737681E-4</v>
      </c>
      <c r="X32" s="99">
        <v>6.7446426848737681E-4</v>
      </c>
      <c r="Y32" s="99">
        <v>6.7446426848737681E-4</v>
      </c>
      <c r="Z32" s="99">
        <v>6.7446426848737681E-4</v>
      </c>
      <c r="AA32" s="99">
        <v>6.7446426848737681E-4</v>
      </c>
      <c r="AB32" s="99">
        <v>6.7446426848737681E-4</v>
      </c>
      <c r="AC32" s="99">
        <v>6.7446426848737681E-4</v>
      </c>
      <c r="AD32" s="99">
        <v>6.7446426848737681E-4</v>
      </c>
      <c r="AE32" s="99">
        <v>6.7446426848737681E-4</v>
      </c>
      <c r="AF32" s="99">
        <v>6.7446426848737681E-4</v>
      </c>
      <c r="AG32" s="99">
        <v>6.7446426848737681E-4</v>
      </c>
      <c r="AH32" s="99">
        <v>6.7446426848737681E-4</v>
      </c>
      <c r="AI32" s="99">
        <v>6.7446426848737681E-4</v>
      </c>
      <c r="AJ32" s="99">
        <v>6.7446426848737681E-4</v>
      </c>
      <c r="AK32" s="99">
        <v>6.7446426848737681E-4</v>
      </c>
      <c r="AL32" s="99">
        <v>6.9370850144341665E-4</v>
      </c>
      <c r="AM32" s="99">
        <v>8.4776913721993014E-4</v>
      </c>
      <c r="AN32" s="99">
        <v>1.1187697047675255E-3</v>
      </c>
      <c r="AO32" s="99">
        <v>1.2683653803439417E-3</v>
      </c>
      <c r="AP32" s="99">
        <v>1.3562042391505849E-3</v>
      </c>
      <c r="AQ32" s="99">
        <v>1.4411482152627568E-3</v>
      </c>
      <c r="AR32" s="99">
        <v>1.5420657568805253E-3</v>
      </c>
      <c r="AS32" s="99">
        <v>1.6476242909256255E-3</v>
      </c>
      <c r="AT32" s="99">
        <v>1.6415000165944562E-3</v>
      </c>
      <c r="AU32" s="99">
        <v>1.3862078651229693E-3</v>
      </c>
      <c r="AV32" s="99">
        <v>1.3256612625303921E-3</v>
      </c>
      <c r="AW32" s="99">
        <v>1.2127730438815838E-3</v>
      </c>
      <c r="AX32" s="99">
        <v>1.4731922167900012E-3</v>
      </c>
      <c r="AY32" s="99">
        <v>1.6644414609866549E-3</v>
      </c>
      <c r="AZ32"/>
      <c r="BA32"/>
      <c r="BB32"/>
      <c r="BC32"/>
      <c r="BD32"/>
      <c r="BE32"/>
      <c r="BF32"/>
      <c r="BG32"/>
      <c r="BH32"/>
      <c r="BI32" s="78"/>
    </row>
    <row r="33" spans="1:61" x14ac:dyDescent="0.25">
      <c r="A33" s="93" t="s">
        <v>53</v>
      </c>
      <c r="B33" s="80">
        <v>179731.46000000002</v>
      </c>
      <c r="C33" s="80">
        <v>213342.22999999998</v>
      </c>
      <c r="D33" s="80">
        <v>271135.95</v>
      </c>
      <c r="E33" s="80">
        <v>370620.74</v>
      </c>
      <c r="F33" s="80">
        <v>495463.27999999997</v>
      </c>
      <c r="G33" s="80">
        <v>528592.83000000007</v>
      </c>
      <c r="H33" s="80">
        <v>748711.49</v>
      </c>
      <c r="I33" s="475">
        <v>1032238.52</v>
      </c>
      <c r="J33" s="475">
        <v>1204228.1299999999</v>
      </c>
      <c r="K33" s="475">
        <v>1408290.8499999999</v>
      </c>
      <c r="L33" s="475">
        <v>1518346.52</v>
      </c>
      <c r="M33" s="475">
        <v>1581640.1199999999</v>
      </c>
      <c r="N33" s="475">
        <v>1454489.26</v>
      </c>
      <c r="O33" s="475">
        <v>1448093.2000000002</v>
      </c>
      <c r="P33" s="475">
        <v>1287014.1699999995</v>
      </c>
      <c r="Q33" s="94"/>
      <c r="R33" t="s">
        <v>53</v>
      </c>
      <c r="S33" s="99">
        <v>9.7318987242308599E-4</v>
      </c>
      <c r="T33" s="99">
        <v>9.7318987242308599E-4</v>
      </c>
      <c r="U33" s="99">
        <v>9.7318987242308599E-4</v>
      </c>
      <c r="V33" s="99">
        <v>9.7318987242308599E-4</v>
      </c>
      <c r="W33" s="99">
        <v>9.7318987242308599E-4</v>
      </c>
      <c r="X33" s="99">
        <v>9.7318987242308599E-4</v>
      </c>
      <c r="Y33" s="99">
        <v>9.7318987242308599E-4</v>
      </c>
      <c r="Z33" s="99">
        <v>9.7318987242308599E-4</v>
      </c>
      <c r="AA33" s="99">
        <v>9.7318987242308599E-4</v>
      </c>
      <c r="AB33" s="99">
        <v>9.7318987242308599E-4</v>
      </c>
      <c r="AC33" s="99">
        <v>9.7318987242308599E-4</v>
      </c>
      <c r="AD33" s="99">
        <v>9.7318987242308599E-4</v>
      </c>
      <c r="AE33" s="99">
        <v>9.7318987242308599E-4</v>
      </c>
      <c r="AF33" s="99">
        <v>9.7318987242308599E-4</v>
      </c>
      <c r="AG33" s="99">
        <v>9.7318987242308599E-4</v>
      </c>
      <c r="AH33" s="99">
        <v>9.7318987242308599E-4</v>
      </c>
      <c r="AI33" s="99">
        <v>9.7318987242308599E-4</v>
      </c>
      <c r="AJ33" s="99">
        <v>9.7318987242308599E-4</v>
      </c>
      <c r="AK33" s="99">
        <v>9.7318987242308599E-4</v>
      </c>
      <c r="AL33" s="99">
        <v>1.1635061467484304E-3</v>
      </c>
      <c r="AM33" s="99">
        <v>1.4962392043619682E-3</v>
      </c>
      <c r="AN33" s="99">
        <v>2.0812677478690075E-3</v>
      </c>
      <c r="AO33" s="99">
        <v>2.7464501602132169E-3</v>
      </c>
      <c r="AP33" s="99">
        <v>2.9681817896267336E-3</v>
      </c>
      <c r="AQ33" s="99">
        <v>4.2207817238920121E-3</v>
      </c>
      <c r="AR33" s="99">
        <v>5.3885509488447178E-3</v>
      </c>
      <c r="AS33" s="99">
        <v>6.3176270120269655E-3</v>
      </c>
      <c r="AT33" s="99">
        <v>7.5508306423416414E-3</v>
      </c>
      <c r="AU33" s="99">
        <v>8.2657912632800486E-3</v>
      </c>
      <c r="AV33" s="99">
        <v>8.7773477008699398E-3</v>
      </c>
      <c r="AW33" s="99">
        <v>8.0417618494121011E-3</v>
      </c>
      <c r="AX33" s="99">
        <v>8.1610123166783594E-3</v>
      </c>
      <c r="AY33" s="99">
        <v>7.617917404694855E-3</v>
      </c>
      <c r="AZ33"/>
      <c r="BA33"/>
      <c r="BB33"/>
      <c r="BC33"/>
      <c r="BD33"/>
      <c r="BE33"/>
      <c r="BF33"/>
      <c r="BG33"/>
      <c r="BH33"/>
    </row>
    <row r="34" spans="1:61" s="80" customFormat="1" x14ac:dyDescent="0.25">
      <c r="A34" s="93" t="s">
        <v>54</v>
      </c>
      <c r="B34" s="80">
        <v>294583.56</v>
      </c>
      <c r="C34" s="80">
        <v>296580.23000000004</v>
      </c>
      <c r="D34" s="80">
        <v>300340.98</v>
      </c>
      <c r="E34" s="80">
        <v>369906.81</v>
      </c>
      <c r="F34" s="80">
        <v>359990.48</v>
      </c>
      <c r="G34" s="80">
        <v>398404.77</v>
      </c>
      <c r="H34" s="80">
        <v>453098.64</v>
      </c>
      <c r="I34" s="475">
        <v>588800.64</v>
      </c>
      <c r="J34" s="475">
        <v>604957.35000000009</v>
      </c>
      <c r="K34" s="475">
        <v>651798.80000000005</v>
      </c>
      <c r="L34" s="475">
        <v>768668.67999999993</v>
      </c>
      <c r="M34" s="475">
        <v>1735535.67</v>
      </c>
      <c r="N34" s="475">
        <v>4064604.4800000004</v>
      </c>
      <c r="O34" s="475">
        <v>1702391.34</v>
      </c>
      <c r="P34" s="475">
        <v>1657049.6933333334</v>
      </c>
      <c r="Q34" s="94"/>
      <c r="R34" t="s">
        <v>54</v>
      </c>
      <c r="S34" s="99">
        <v>1.5950782193297627E-3</v>
      </c>
      <c r="T34" s="99">
        <v>1.5950782193297627E-3</v>
      </c>
      <c r="U34" s="99">
        <v>1.5950782193297627E-3</v>
      </c>
      <c r="V34" s="99">
        <v>1.5950782193297627E-3</v>
      </c>
      <c r="W34" s="99">
        <v>1.5950782193297627E-3</v>
      </c>
      <c r="X34" s="99">
        <v>1.5950782193297627E-3</v>
      </c>
      <c r="Y34" s="99">
        <v>1.5950782193297627E-3</v>
      </c>
      <c r="Z34" s="99">
        <v>1.5950782193297627E-3</v>
      </c>
      <c r="AA34" s="99">
        <v>1.5950782193297627E-3</v>
      </c>
      <c r="AB34" s="99">
        <v>1.5950782193297627E-3</v>
      </c>
      <c r="AC34" s="99">
        <v>1.5950782193297627E-3</v>
      </c>
      <c r="AD34" s="99">
        <v>1.5950782193297627E-3</v>
      </c>
      <c r="AE34" s="99">
        <v>1.5950782193297627E-3</v>
      </c>
      <c r="AF34" s="99">
        <v>1.5950782193297627E-3</v>
      </c>
      <c r="AG34" s="99">
        <v>1.5950782193297627E-3</v>
      </c>
      <c r="AH34" s="99">
        <v>1.5950782193297627E-3</v>
      </c>
      <c r="AI34" s="99">
        <v>1.5950782193297627E-3</v>
      </c>
      <c r="AJ34" s="99">
        <v>1.5950782193297627E-3</v>
      </c>
      <c r="AK34" s="99">
        <v>1.5950782193297627E-3</v>
      </c>
      <c r="AL34" s="99">
        <v>1.6174618621407645E-3</v>
      </c>
      <c r="AM34" s="99">
        <v>1.6574045195869222E-3</v>
      </c>
      <c r="AN34" s="99">
        <v>2.0772585834513977E-3</v>
      </c>
      <c r="AO34" s="99">
        <v>1.9954978529816234E-3</v>
      </c>
      <c r="AP34" s="99">
        <v>2.2371430638104322E-3</v>
      </c>
      <c r="AQ34" s="99">
        <v>2.5542955923279959E-3</v>
      </c>
      <c r="AR34" s="99">
        <v>3.0736909986195603E-3</v>
      </c>
      <c r="AS34" s="99">
        <v>3.1737299605218922E-3</v>
      </c>
      <c r="AT34" s="99">
        <v>3.4947485114182998E-3</v>
      </c>
      <c r="AU34" s="99">
        <v>4.1845881528420848E-3</v>
      </c>
      <c r="AV34" s="99">
        <v>9.6313945443241983E-3</v>
      </c>
      <c r="AW34" s="99">
        <v>2.2472892814769576E-2</v>
      </c>
      <c r="AX34" s="99">
        <v>9.5941591974512252E-3</v>
      </c>
      <c r="AY34" s="99">
        <v>9.8081808215742319E-3</v>
      </c>
      <c r="AZ34"/>
      <c r="BA34"/>
      <c r="BB34"/>
      <c r="BC34"/>
      <c r="BD34"/>
      <c r="BE34"/>
      <c r="BF34"/>
      <c r="BG34"/>
      <c r="BH34"/>
      <c r="BI34" s="78"/>
    </row>
    <row r="35" spans="1:61" s="80" customFormat="1" x14ac:dyDescent="0.25">
      <c r="A35" s="93" t="s">
        <v>55</v>
      </c>
      <c r="B35" s="80">
        <v>15666713.710000001</v>
      </c>
      <c r="C35" s="80">
        <v>14825536.84</v>
      </c>
      <c r="D35" s="80">
        <v>13651924.27</v>
      </c>
      <c r="E35" s="80">
        <v>13411890.25</v>
      </c>
      <c r="F35" s="80">
        <v>13842109.329999998</v>
      </c>
      <c r="G35" s="80">
        <v>13541336.02</v>
      </c>
      <c r="H35" s="80">
        <v>13272023</v>
      </c>
      <c r="I35" s="475">
        <v>13630235.278954118</v>
      </c>
      <c r="J35" s="475">
        <v>14625250.44695572</v>
      </c>
      <c r="K35" s="475">
        <v>13269239.056068296</v>
      </c>
      <c r="L35" s="475">
        <v>12852171.531857209</v>
      </c>
      <c r="M35" s="475">
        <v>12159537.011084296</v>
      </c>
      <c r="N35" s="475">
        <v>11330927.011669153</v>
      </c>
      <c r="O35" s="475">
        <v>10788270.596255466</v>
      </c>
      <c r="P35" s="475">
        <v>10292011.24840063</v>
      </c>
      <c r="Q35" s="94"/>
      <c r="R35" t="s">
        <v>55</v>
      </c>
      <c r="S35" s="99">
        <v>8.4830374808750289E-2</v>
      </c>
      <c r="T35" s="99">
        <v>8.4830374808750289E-2</v>
      </c>
      <c r="U35" s="99">
        <v>8.4830374808750289E-2</v>
      </c>
      <c r="V35" s="99">
        <v>8.4830374808750289E-2</v>
      </c>
      <c r="W35" s="99">
        <v>8.4830374808750289E-2</v>
      </c>
      <c r="X35" s="99">
        <v>8.4830374808750289E-2</v>
      </c>
      <c r="Y35" s="99">
        <v>8.4830374808750289E-2</v>
      </c>
      <c r="Z35" s="99">
        <v>8.4830374808750289E-2</v>
      </c>
      <c r="AA35" s="99">
        <v>8.4830374808750289E-2</v>
      </c>
      <c r="AB35" s="99">
        <v>8.4830374808750289E-2</v>
      </c>
      <c r="AC35" s="99">
        <v>8.4830374808750289E-2</v>
      </c>
      <c r="AD35" s="99">
        <v>8.4830374808750289E-2</v>
      </c>
      <c r="AE35" s="99">
        <v>8.4830374808750289E-2</v>
      </c>
      <c r="AF35" s="99">
        <v>8.4830374808750289E-2</v>
      </c>
      <c r="AG35" s="99">
        <v>8.4830374808750289E-2</v>
      </c>
      <c r="AH35" s="99">
        <v>8.4830374808750289E-2</v>
      </c>
      <c r="AI35" s="99">
        <v>8.4830374808750289E-2</v>
      </c>
      <c r="AJ35" s="99">
        <v>8.4830374808750289E-2</v>
      </c>
      <c r="AK35" s="99">
        <v>8.4830374808750289E-2</v>
      </c>
      <c r="AL35" s="99">
        <v>8.0854143327297651E-2</v>
      </c>
      <c r="AM35" s="99">
        <v>7.5336908690104148E-2</v>
      </c>
      <c r="AN35" s="99">
        <v>7.5316169881059006E-2</v>
      </c>
      <c r="AO35" s="99">
        <v>7.67295275384835E-2</v>
      </c>
      <c r="AP35" s="99">
        <v>7.6038010167070444E-2</v>
      </c>
      <c r="AQ35" s="99">
        <v>7.4819623934814242E-2</v>
      </c>
      <c r="AR35" s="99">
        <v>7.115333890599719E-2</v>
      </c>
      <c r="AS35" s="99">
        <v>7.672705443390275E-2</v>
      </c>
      <c r="AT35" s="99">
        <v>7.1145656357219797E-2</v>
      </c>
      <c r="AU35" s="99">
        <v>6.9966483778816105E-2</v>
      </c>
      <c r="AV35" s="99">
        <v>6.7479626293169448E-2</v>
      </c>
      <c r="AW35" s="99">
        <v>6.2647844206779546E-2</v>
      </c>
      <c r="AX35" s="99">
        <v>6.079940794673979E-2</v>
      </c>
      <c r="AY35" s="99">
        <v>6.0919058582320364E-2</v>
      </c>
      <c r="AZ35"/>
      <c r="BA35"/>
      <c r="BB35"/>
      <c r="BC35"/>
      <c r="BD35"/>
      <c r="BE35"/>
      <c r="BF35"/>
      <c r="BG35"/>
      <c r="BH35"/>
      <c r="BI35" s="78"/>
    </row>
    <row r="36" spans="1:61" s="80" customFormat="1" x14ac:dyDescent="0.25">
      <c r="A36" s="93" t="s">
        <v>56</v>
      </c>
      <c r="B36" s="80">
        <v>4281.97</v>
      </c>
      <c r="C36" s="80">
        <v>7112.4500000000007</v>
      </c>
      <c r="D36" s="80">
        <v>10459.790000000001</v>
      </c>
      <c r="E36" s="80">
        <v>13517.579999999998</v>
      </c>
      <c r="F36" s="80">
        <v>14573.71</v>
      </c>
      <c r="G36" s="80">
        <v>16951.22</v>
      </c>
      <c r="H36" s="80">
        <v>21136.059999999998</v>
      </c>
      <c r="I36" s="475">
        <v>26043.47</v>
      </c>
      <c r="J36" s="475">
        <v>21397.72</v>
      </c>
      <c r="K36" s="475">
        <v>21338.89</v>
      </c>
      <c r="L36" s="475">
        <v>23255.67</v>
      </c>
      <c r="M36" s="475">
        <v>23214</v>
      </c>
      <c r="N36" s="475">
        <v>18335.89</v>
      </c>
      <c r="O36" s="475">
        <v>18629.34</v>
      </c>
      <c r="P36" s="475">
        <v>17041.3</v>
      </c>
      <c r="Q36" s="94"/>
      <c r="R36" t="s">
        <v>56</v>
      </c>
      <c r="S36" s="99">
        <v>2.3185533784789158E-5</v>
      </c>
      <c r="T36" s="99">
        <v>2.3185533784789158E-5</v>
      </c>
      <c r="U36" s="99">
        <v>2.3185533784789158E-5</v>
      </c>
      <c r="V36" s="99">
        <v>2.3185533784789158E-5</v>
      </c>
      <c r="W36" s="99">
        <v>2.3185533784789158E-5</v>
      </c>
      <c r="X36" s="99">
        <v>2.3185533784789158E-5</v>
      </c>
      <c r="Y36" s="99">
        <v>2.3185533784789158E-5</v>
      </c>
      <c r="Z36" s="99">
        <v>2.3185533784789158E-5</v>
      </c>
      <c r="AA36" s="99">
        <v>2.3185533784789158E-5</v>
      </c>
      <c r="AB36" s="99">
        <v>2.3185533784789158E-5</v>
      </c>
      <c r="AC36" s="99">
        <v>2.3185533784789158E-5</v>
      </c>
      <c r="AD36" s="99">
        <v>2.3185533784789158E-5</v>
      </c>
      <c r="AE36" s="99">
        <v>2.3185533784789158E-5</v>
      </c>
      <c r="AF36" s="99">
        <v>2.3185533784789158E-5</v>
      </c>
      <c r="AG36" s="99">
        <v>2.3185533784789158E-5</v>
      </c>
      <c r="AH36" s="99">
        <v>2.3185533784789158E-5</v>
      </c>
      <c r="AI36" s="99">
        <v>2.3185533784789158E-5</v>
      </c>
      <c r="AJ36" s="99">
        <v>2.3185533784789158E-5</v>
      </c>
      <c r="AK36" s="99">
        <v>2.3185533784789158E-5</v>
      </c>
      <c r="AL36" s="99">
        <v>3.8789222806196762E-5</v>
      </c>
      <c r="AM36" s="99">
        <v>5.7721404584649405E-5</v>
      </c>
      <c r="AN36" s="99">
        <v>7.5909684070133622E-5</v>
      </c>
      <c r="AO36" s="99">
        <v>8.0784933576512393E-5</v>
      </c>
      <c r="AP36" s="99">
        <v>9.5185366997801456E-5</v>
      </c>
      <c r="AQ36" s="99">
        <v>1.1915229959017324E-4</v>
      </c>
      <c r="AR36" s="99">
        <v>1.359536214359729E-4</v>
      </c>
      <c r="AS36" s="99">
        <v>1.1225681455206469E-4</v>
      </c>
      <c r="AT36" s="99">
        <v>1.1441269002461931E-4</v>
      </c>
      <c r="AU36" s="99">
        <v>1.2660253201471027E-4</v>
      </c>
      <c r="AV36" s="99">
        <v>1.2882661924888122E-4</v>
      </c>
      <c r="AW36" s="99">
        <v>1.0137775831841952E-4</v>
      </c>
      <c r="AX36" s="99">
        <v>1.0498928742403377E-4</v>
      </c>
      <c r="AY36" s="99">
        <v>1.0086852102694913E-4</v>
      </c>
      <c r="AZ36"/>
      <c r="BA36"/>
      <c r="BB36"/>
      <c r="BC36"/>
      <c r="BD36"/>
      <c r="BE36"/>
      <c r="BF36"/>
      <c r="BG36"/>
      <c r="BH36"/>
      <c r="BI36" s="78"/>
    </row>
    <row r="37" spans="1:61" s="80" customFormat="1" x14ac:dyDescent="0.25">
      <c r="A37" s="93" t="s">
        <v>58</v>
      </c>
      <c r="B37" s="80">
        <v>70886.51999999999</v>
      </c>
      <c r="C37" s="80">
        <v>73975.47</v>
      </c>
      <c r="D37" s="80">
        <v>86880.16</v>
      </c>
      <c r="E37" s="80">
        <v>101221.28</v>
      </c>
      <c r="F37" s="80">
        <v>108485.36</v>
      </c>
      <c r="G37" s="80">
        <v>114920.20999999999</v>
      </c>
      <c r="H37" s="80">
        <v>129535.15000000001</v>
      </c>
      <c r="I37" s="475">
        <v>168379.4</v>
      </c>
      <c r="J37" s="475">
        <v>164357.87000000002</v>
      </c>
      <c r="K37" s="475">
        <v>172654.82</v>
      </c>
      <c r="L37" s="475">
        <v>179873.84</v>
      </c>
      <c r="M37" s="475">
        <v>177316.13999999998</v>
      </c>
      <c r="N37" s="475">
        <v>162660.86000000002</v>
      </c>
      <c r="O37" s="475">
        <v>179566.88</v>
      </c>
      <c r="P37" s="475">
        <v>156271.51</v>
      </c>
      <c r="Q37" s="94"/>
      <c r="R37" t="s">
        <v>58</v>
      </c>
      <c r="S37" s="99">
        <v>3.8382842578208907E-4</v>
      </c>
      <c r="T37" s="99">
        <v>3.8382842578208907E-4</v>
      </c>
      <c r="U37" s="99">
        <v>3.8382842578208907E-4</v>
      </c>
      <c r="V37" s="99">
        <v>3.8382842578208907E-4</v>
      </c>
      <c r="W37" s="99">
        <v>3.8382842578208907E-4</v>
      </c>
      <c r="X37" s="99">
        <v>3.8382842578208907E-4</v>
      </c>
      <c r="Y37" s="99">
        <v>3.8382842578208907E-4</v>
      </c>
      <c r="Z37" s="99">
        <v>3.8382842578208907E-4</v>
      </c>
      <c r="AA37" s="99">
        <v>3.8382842578208907E-4</v>
      </c>
      <c r="AB37" s="99">
        <v>3.8382842578208907E-4</v>
      </c>
      <c r="AC37" s="99">
        <v>3.8382842578208907E-4</v>
      </c>
      <c r="AD37" s="99">
        <v>3.8382842578208907E-4</v>
      </c>
      <c r="AE37" s="99">
        <v>3.8382842578208907E-4</v>
      </c>
      <c r="AF37" s="99">
        <v>3.8382842578208907E-4</v>
      </c>
      <c r="AG37" s="99">
        <v>3.8382842578208907E-4</v>
      </c>
      <c r="AH37" s="99">
        <v>3.8382842578208907E-4</v>
      </c>
      <c r="AI37" s="99">
        <v>3.8382842578208907E-4</v>
      </c>
      <c r="AJ37" s="99">
        <v>3.8382842578208907E-4</v>
      </c>
      <c r="AK37" s="99">
        <v>3.8382842578208907E-4</v>
      </c>
      <c r="AL37" s="99">
        <v>4.0344058489312739E-4</v>
      </c>
      <c r="AM37" s="99">
        <v>4.7944030097536126E-4</v>
      </c>
      <c r="AN37" s="99">
        <v>5.6842092933605986E-4</v>
      </c>
      <c r="AO37" s="99">
        <v>6.0135563295990078E-4</v>
      </c>
      <c r="AP37" s="99">
        <v>6.4530590508024858E-4</v>
      </c>
      <c r="AQ37" s="99">
        <v>7.3024068820101912E-4</v>
      </c>
      <c r="AR37" s="99">
        <v>8.7898383760751748E-4</v>
      </c>
      <c r="AS37" s="99">
        <v>8.6225499411910986E-4</v>
      </c>
      <c r="AT37" s="99">
        <v>9.2572305316332968E-4</v>
      </c>
      <c r="AU37" s="99">
        <v>9.7922285563945802E-4</v>
      </c>
      <c r="AV37" s="99">
        <v>9.8401993859142381E-4</v>
      </c>
      <c r="AW37" s="99">
        <v>8.9933967497330509E-4</v>
      </c>
      <c r="AX37" s="99">
        <v>1.0119842558113698E-3</v>
      </c>
      <c r="AY37" s="99">
        <v>9.2498084608264009E-4</v>
      </c>
      <c r="AZ37"/>
      <c r="BA37"/>
      <c r="BB37"/>
      <c r="BC37"/>
      <c r="BD37"/>
      <c r="BE37"/>
      <c r="BF37"/>
      <c r="BG37"/>
      <c r="BH37"/>
      <c r="BI37" s="78"/>
    </row>
    <row r="38" spans="1:61" s="80" customFormat="1" x14ac:dyDescent="0.25">
      <c r="A38" s="93" t="s">
        <v>59</v>
      </c>
      <c r="B38" s="80">
        <v>7566564.6399999997</v>
      </c>
      <c r="C38" s="80">
        <v>7911036.0699999994</v>
      </c>
      <c r="D38" s="80">
        <v>7867825.8300000001</v>
      </c>
      <c r="E38" s="80">
        <v>7632201.5700000003</v>
      </c>
      <c r="F38" s="80">
        <v>7808382.3200000003</v>
      </c>
      <c r="G38" s="80">
        <v>7525923.5099999998</v>
      </c>
      <c r="H38" s="80">
        <v>7301947.4100000001</v>
      </c>
      <c r="I38" s="475">
        <v>7515233.5997601496</v>
      </c>
      <c r="J38" s="475">
        <v>2009655.9600000002</v>
      </c>
      <c r="K38" s="475">
        <v>1318965.96</v>
      </c>
      <c r="L38" s="475">
        <v>1355990.63</v>
      </c>
      <c r="M38" s="475">
        <v>1379875.89</v>
      </c>
      <c r="N38" s="475">
        <v>1401422.08</v>
      </c>
      <c r="O38" s="475">
        <v>1694863.08</v>
      </c>
      <c r="P38" s="475">
        <v>1737949.28</v>
      </c>
      <c r="Q38" s="94"/>
      <c r="R38" t="s">
        <v>59</v>
      </c>
      <c r="S38" s="99">
        <v>4.0970590661660637E-2</v>
      </c>
      <c r="T38" s="99">
        <v>4.0970590661660637E-2</v>
      </c>
      <c r="U38" s="99">
        <v>4.0970590661660637E-2</v>
      </c>
      <c r="V38" s="99">
        <v>4.0970590661660637E-2</v>
      </c>
      <c r="W38" s="99">
        <v>4.0970590661660637E-2</v>
      </c>
      <c r="X38" s="99">
        <v>4.0970590661660637E-2</v>
      </c>
      <c r="Y38" s="99">
        <v>4.0970590661660637E-2</v>
      </c>
      <c r="Z38" s="99">
        <v>4.0970590661660637E-2</v>
      </c>
      <c r="AA38" s="99">
        <v>4.0970590661660637E-2</v>
      </c>
      <c r="AB38" s="99">
        <v>4.0970590661660637E-2</v>
      </c>
      <c r="AC38" s="99">
        <v>4.0970590661660637E-2</v>
      </c>
      <c r="AD38" s="99">
        <v>4.0970590661660637E-2</v>
      </c>
      <c r="AE38" s="99">
        <v>4.0970590661660637E-2</v>
      </c>
      <c r="AF38" s="99">
        <v>4.0970590661660637E-2</v>
      </c>
      <c r="AG38" s="99">
        <v>4.0970590661660637E-2</v>
      </c>
      <c r="AH38" s="99">
        <v>4.0970590661660637E-2</v>
      </c>
      <c r="AI38" s="99">
        <v>4.0970590661660637E-2</v>
      </c>
      <c r="AJ38" s="99">
        <v>4.0970590661660637E-2</v>
      </c>
      <c r="AK38" s="99">
        <v>4.0970590661660637E-2</v>
      </c>
      <c r="AL38" s="99">
        <v>4.3144477746358732E-2</v>
      </c>
      <c r="AM38" s="99">
        <v>4.3417884865277888E-2</v>
      </c>
      <c r="AN38" s="99">
        <v>4.2859595425976976E-2</v>
      </c>
      <c r="AO38" s="99">
        <v>4.328339503539002E-2</v>
      </c>
      <c r="AP38" s="99">
        <v>4.225995481721858E-2</v>
      </c>
      <c r="AQ38" s="99">
        <v>4.1163955126357968E-2</v>
      </c>
      <c r="AR38" s="99">
        <v>3.923145509506587E-2</v>
      </c>
      <c r="AS38" s="99">
        <v>1.0543066103078811E-2</v>
      </c>
      <c r="AT38" s="99">
        <v>7.0718975323695111E-3</v>
      </c>
      <c r="AU38" s="99">
        <v>7.3819351214659537E-3</v>
      </c>
      <c r="AV38" s="99">
        <v>7.6576525325984784E-3</v>
      </c>
      <c r="AW38" s="99">
        <v>7.7483573978867019E-3</v>
      </c>
      <c r="AX38" s="99">
        <v>9.5517322165199169E-3</v>
      </c>
      <c r="AY38" s="99">
        <v>1.0287030537192064E-2</v>
      </c>
      <c r="AZ38"/>
      <c r="BA38"/>
      <c r="BB38"/>
      <c r="BC38"/>
      <c r="BD38"/>
      <c r="BE38"/>
      <c r="BF38"/>
      <c r="BG38"/>
      <c r="BH38"/>
      <c r="BI38" s="78"/>
    </row>
    <row r="39" spans="1:61" s="80" customFormat="1" x14ac:dyDescent="0.25">
      <c r="A39" s="93" t="s">
        <v>60</v>
      </c>
      <c r="B39" s="80">
        <v>648.32999999999993</v>
      </c>
      <c r="C39" s="80">
        <v>626.62</v>
      </c>
      <c r="D39" s="80">
        <v>731.62</v>
      </c>
      <c r="E39" s="80">
        <v>772.39</v>
      </c>
      <c r="F39" s="80">
        <v>817.7</v>
      </c>
      <c r="G39" s="80">
        <v>2098.23</v>
      </c>
      <c r="H39" s="80">
        <v>5311.8899999999994</v>
      </c>
      <c r="I39" s="475">
        <v>8632.94</v>
      </c>
      <c r="J39" s="475">
        <v>5843.18</v>
      </c>
      <c r="K39" s="475">
        <v>10739.26</v>
      </c>
      <c r="L39" s="475">
        <v>8498.0400000000009</v>
      </c>
      <c r="M39" s="475">
        <v>12019.800000000001</v>
      </c>
      <c r="N39" s="475">
        <v>11431.38</v>
      </c>
      <c r="O39" s="475">
        <v>15757.16</v>
      </c>
      <c r="P39" s="475">
        <v>15907.53</v>
      </c>
      <c r="Q39" s="94"/>
      <c r="R39" t="s">
        <v>60</v>
      </c>
      <c r="S39" s="99">
        <v>3.5105050055680799E-6</v>
      </c>
      <c r="T39" s="99">
        <v>3.5105050055680799E-6</v>
      </c>
      <c r="U39" s="99">
        <v>3.5105050055680799E-6</v>
      </c>
      <c r="V39" s="99">
        <v>3.5105050055680799E-6</v>
      </c>
      <c r="W39" s="99">
        <v>3.5105050055680799E-6</v>
      </c>
      <c r="X39" s="99">
        <v>3.5105050055680799E-6</v>
      </c>
      <c r="Y39" s="99">
        <v>3.5105050055680799E-6</v>
      </c>
      <c r="Z39" s="99">
        <v>3.5105050055680799E-6</v>
      </c>
      <c r="AA39" s="99">
        <v>3.5105050055680799E-6</v>
      </c>
      <c r="AB39" s="99">
        <v>3.5105050055680799E-6</v>
      </c>
      <c r="AC39" s="99">
        <v>3.5105050055680799E-6</v>
      </c>
      <c r="AD39" s="99">
        <v>3.5105050055680799E-6</v>
      </c>
      <c r="AE39" s="99">
        <v>3.5105050055680799E-6</v>
      </c>
      <c r="AF39" s="99">
        <v>3.5105050055680799E-6</v>
      </c>
      <c r="AG39" s="99">
        <v>3.5105050055680799E-6</v>
      </c>
      <c r="AH39" s="99">
        <v>3.5105050055680799E-6</v>
      </c>
      <c r="AI39" s="99">
        <v>3.5105050055680799E-6</v>
      </c>
      <c r="AJ39" s="99">
        <v>3.5105050055680799E-6</v>
      </c>
      <c r="AK39" s="99">
        <v>3.5105050055680799E-6</v>
      </c>
      <c r="AL39" s="99">
        <v>3.4174022727497574E-6</v>
      </c>
      <c r="AM39" s="99">
        <v>4.03737876403075E-6</v>
      </c>
      <c r="AN39" s="99">
        <v>4.3374539583956978E-6</v>
      </c>
      <c r="AO39" s="99">
        <v>4.5326715150441583E-6</v>
      </c>
      <c r="AP39" s="99">
        <v>1.1782089583864579E-5</v>
      </c>
      <c r="AQ39" s="99">
        <v>2.9945217257617802E-5</v>
      </c>
      <c r="AR39" s="99">
        <v>4.5066170392788209E-5</v>
      </c>
      <c r="AS39" s="99">
        <v>3.0654517100622563E-5</v>
      </c>
      <c r="AT39" s="99">
        <v>5.7580671978429675E-5</v>
      </c>
      <c r="AU39" s="99">
        <v>4.6262841756968889E-5</v>
      </c>
      <c r="AV39" s="99">
        <v>6.6704152582394355E-5</v>
      </c>
      <c r="AW39" s="99">
        <v>6.3203241232687063E-5</v>
      </c>
      <c r="AX39" s="99">
        <v>8.8802555550893816E-5</v>
      </c>
      <c r="AY39" s="99">
        <v>9.4157665453446876E-5</v>
      </c>
      <c r="AZ39"/>
      <c r="BA39"/>
      <c r="BB39"/>
      <c r="BC39"/>
      <c r="BD39"/>
      <c r="BE39"/>
      <c r="BF39"/>
      <c r="BG39"/>
      <c r="BH39"/>
      <c r="BI39" s="78"/>
    </row>
    <row r="40" spans="1:61" s="80" customFormat="1" x14ac:dyDescent="0.25">
      <c r="A40" s="93" t="s">
        <v>61</v>
      </c>
      <c r="B40" s="80">
        <v>9243.6500000000015</v>
      </c>
      <c r="C40" s="80">
        <v>11674.58</v>
      </c>
      <c r="D40" s="80">
        <v>16031.29</v>
      </c>
      <c r="E40" s="80">
        <v>18998.23</v>
      </c>
      <c r="F40" s="80">
        <v>19621.8</v>
      </c>
      <c r="G40" s="80">
        <v>12306.42</v>
      </c>
      <c r="H40" s="80">
        <v>30142.800000000003</v>
      </c>
      <c r="I40" s="475">
        <v>28561.579999999998</v>
      </c>
      <c r="J40" s="475">
        <v>37903.380000000005</v>
      </c>
      <c r="K40" s="475">
        <v>48848.820000000007</v>
      </c>
      <c r="L40" s="475">
        <v>53354.31</v>
      </c>
      <c r="M40" s="475">
        <v>56111.490000000005</v>
      </c>
      <c r="N40" s="475">
        <v>50061.200000000004</v>
      </c>
      <c r="O40" s="475">
        <v>51894.02</v>
      </c>
      <c r="P40" s="475">
        <v>42806.097999999998</v>
      </c>
      <c r="Q40" s="94"/>
      <c r="R40" t="s">
        <v>61</v>
      </c>
      <c r="S40" s="99">
        <v>5.0051485500777987E-5</v>
      </c>
      <c r="T40" s="99">
        <v>5.0051485500777987E-5</v>
      </c>
      <c r="U40" s="99">
        <v>5.0051485500777987E-5</v>
      </c>
      <c r="V40" s="99">
        <v>5.0051485500777987E-5</v>
      </c>
      <c r="W40" s="99">
        <v>5.0051485500777987E-5</v>
      </c>
      <c r="X40" s="99">
        <v>5.0051485500777987E-5</v>
      </c>
      <c r="Y40" s="99">
        <v>5.0051485500777987E-5</v>
      </c>
      <c r="Z40" s="99">
        <v>5.0051485500777987E-5</v>
      </c>
      <c r="AA40" s="99">
        <v>5.0051485500777987E-5</v>
      </c>
      <c r="AB40" s="99">
        <v>5.0051485500777987E-5</v>
      </c>
      <c r="AC40" s="99">
        <v>5.0051485500777987E-5</v>
      </c>
      <c r="AD40" s="99">
        <v>5.0051485500777987E-5</v>
      </c>
      <c r="AE40" s="99">
        <v>5.0051485500777987E-5</v>
      </c>
      <c r="AF40" s="99">
        <v>5.0051485500777987E-5</v>
      </c>
      <c r="AG40" s="99">
        <v>5.0051485500777987E-5</v>
      </c>
      <c r="AH40" s="99">
        <v>5.0051485500777987E-5</v>
      </c>
      <c r="AI40" s="99">
        <v>5.0051485500777987E-5</v>
      </c>
      <c r="AJ40" s="99">
        <v>5.0051485500777987E-5</v>
      </c>
      <c r="AK40" s="99">
        <v>5.0051485500777987E-5</v>
      </c>
      <c r="AL40" s="99">
        <v>6.3669745979060455E-5</v>
      </c>
      <c r="AM40" s="99">
        <v>8.8467223156855359E-5</v>
      </c>
      <c r="AN40" s="99">
        <v>1.0668696890950413E-4</v>
      </c>
      <c r="AO40" s="99">
        <v>1.087674867725247E-4</v>
      </c>
      <c r="AP40" s="99">
        <v>6.9103645880891392E-5</v>
      </c>
      <c r="AQ40" s="99">
        <v>1.6992684237680412E-4</v>
      </c>
      <c r="AR40" s="99">
        <v>1.4909880422744182E-4</v>
      </c>
      <c r="AS40" s="99">
        <v>1.9884888200969253E-4</v>
      </c>
      <c r="AT40" s="99">
        <v>2.6191263466508448E-4</v>
      </c>
      <c r="AU40" s="99">
        <v>2.9045779974938481E-4</v>
      </c>
      <c r="AV40" s="99">
        <v>3.1139198577226698E-4</v>
      </c>
      <c r="AW40" s="99">
        <v>2.7678461393093346E-4</v>
      </c>
      <c r="AX40" s="99">
        <v>2.9245889448410717E-4</v>
      </c>
      <c r="AY40" s="99">
        <v>2.5337197257220079E-4</v>
      </c>
      <c r="AZ40"/>
      <c r="BA40"/>
      <c r="BB40"/>
      <c r="BC40"/>
      <c r="BD40"/>
      <c r="BE40"/>
      <c r="BF40"/>
      <c r="BG40"/>
      <c r="BH40"/>
      <c r="BI40" s="78"/>
    </row>
    <row r="41" spans="1:61" s="80" customFormat="1" x14ac:dyDescent="0.25">
      <c r="A41" s="93" t="s">
        <v>62</v>
      </c>
      <c r="B41" s="80">
        <v>3122250.3000000003</v>
      </c>
      <c r="C41" s="80">
        <v>3161261.8</v>
      </c>
      <c r="D41" s="80">
        <v>3231805.67</v>
      </c>
      <c r="E41" s="80">
        <v>3104854.52</v>
      </c>
      <c r="F41" s="80">
        <v>3299032.03</v>
      </c>
      <c r="G41" s="80">
        <v>3242271.27</v>
      </c>
      <c r="H41" s="80">
        <v>3119578.6799999997</v>
      </c>
      <c r="I41" s="475">
        <v>3269668.7123315595</v>
      </c>
      <c r="J41" s="475">
        <v>3433856.7928112787</v>
      </c>
      <c r="K41" s="475">
        <v>3134381.1922837691</v>
      </c>
      <c r="L41" s="475">
        <v>2942207.5145229301</v>
      </c>
      <c r="M41" s="475">
        <v>2594430.2149993344</v>
      </c>
      <c r="N41" s="475">
        <v>2456961.6258072001</v>
      </c>
      <c r="O41" s="475">
        <v>2232929.4940701202</v>
      </c>
      <c r="P41" s="475">
        <v>2037431.0226074029</v>
      </c>
      <c r="Q41" s="94"/>
      <c r="R41" t="s">
        <v>62</v>
      </c>
      <c r="S41" s="99">
        <v>1.6906012843438439E-2</v>
      </c>
      <c r="T41" s="99">
        <v>1.6906012843438439E-2</v>
      </c>
      <c r="U41" s="99">
        <v>1.6906012843438439E-2</v>
      </c>
      <c r="V41" s="99">
        <v>1.6906012843438439E-2</v>
      </c>
      <c r="W41" s="99">
        <v>1.6906012843438439E-2</v>
      </c>
      <c r="X41" s="99">
        <v>1.6906012843438439E-2</v>
      </c>
      <c r="Y41" s="99">
        <v>1.6906012843438439E-2</v>
      </c>
      <c r="Z41" s="99">
        <v>1.6906012843438439E-2</v>
      </c>
      <c r="AA41" s="99">
        <v>1.6906012843438439E-2</v>
      </c>
      <c r="AB41" s="99">
        <v>1.6906012843438439E-2</v>
      </c>
      <c r="AC41" s="99">
        <v>1.6906012843438439E-2</v>
      </c>
      <c r="AD41" s="99">
        <v>1.6906012843438439E-2</v>
      </c>
      <c r="AE41" s="99">
        <v>1.6906012843438439E-2</v>
      </c>
      <c r="AF41" s="99">
        <v>1.6906012843438439E-2</v>
      </c>
      <c r="AG41" s="99">
        <v>1.6906012843438439E-2</v>
      </c>
      <c r="AH41" s="99">
        <v>1.6906012843438439E-2</v>
      </c>
      <c r="AI41" s="99">
        <v>1.6906012843438439E-2</v>
      </c>
      <c r="AJ41" s="99">
        <v>1.6906012843438439E-2</v>
      </c>
      <c r="AK41" s="99">
        <v>1.6906012843438439E-2</v>
      </c>
      <c r="AL41" s="99">
        <v>1.724059758717722E-2</v>
      </c>
      <c r="AM41" s="99">
        <v>1.7834427136398906E-2</v>
      </c>
      <c r="AN41" s="99">
        <v>1.7435704149479894E-2</v>
      </c>
      <c r="AO41" s="99">
        <v>1.8287181740979947E-2</v>
      </c>
      <c r="AP41" s="99">
        <v>1.82061692752131E-2</v>
      </c>
      <c r="AQ41" s="99">
        <v>1.7586294393301172E-2</v>
      </c>
      <c r="AR41" s="99">
        <v>1.7068512849377208E-2</v>
      </c>
      <c r="AS41" s="99">
        <v>1.8014714894342171E-2</v>
      </c>
      <c r="AT41" s="99">
        <v>1.6805606279040736E-2</v>
      </c>
      <c r="AU41" s="99">
        <v>1.6017208751728521E-2</v>
      </c>
      <c r="AV41" s="99">
        <v>1.4397849292474897E-2</v>
      </c>
      <c r="AW41" s="99">
        <v>1.3584356248794765E-2</v>
      </c>
      <c r="AX41" s="99">
        <v>1.2584110679741214E-2</v>
      </c>
      <c r="AY41" s="99">
        <v>1.205968171118596E-2</v>
      </c>
      <c r="AZ41"/>
      <c r="BA41"/>
      <c r="BB41"/>
      <c r="BC41"/>
      <c r="BD41"/>
      <c r="BE41"/>
      <c r="BF41"/>
      <c r="BG41"/>
      <c r="BH41"/>
      <c r="BI41" s="78"/>
    </row>
    <row r="42" spans="1:61" s="80" customFormat="1" x14ac:dyDescent="0.25">
      <c r="A42" s="93" t="s">
        <v>63</v>
      </c>
      <c r="B42" s="80">
        <v>7094891.9100000011</v>
      </c>
      <c r="C42" s="80">
        <v>7014532.5700000003</v>
      </c>
      <c r="D42" s="80">
        <v>7470907.4800000004</v>
      </c>
      <c r="E42" s="80">
        <v>6473745.7700000005</v>
      </c>
      <c r="F42" s="80">
        <v>5081018.95</v>
      </c>
      <c r="G42" s="80">
        <v>4713115.71</v>
      </c>
      <c r="H42" s="80">
        <v>4770147.09</v>
      </c>
      <c r="I42" s="475">
        <v>3728709.6048336648</v>
      </c>
      <c r="J42" s="475">
        <v>3325986.7559166006</v>
      </c>
      <c r="K42" s="475">
        <v>2922475.7258235062</v>
      </c>
      <c r="L42" s="475">
        <v>3234109.8789203824</v>
      </c>
      <c r="M42" s="475">
        <v>2911746.1349777058</v>
      </c>
      <c r="N42" s="475">
        <v>4363350.0599999996</v>
      </c>
      <c r="O42" s="475">
        <v>4009336.83</v>
      </c>
      <c r="P42" s="475">
        <v>4021095.6489999993</v>
      </c>
      <c r="Q42" s="94"/>
      <c r="R42" t="s">
        <v>63</v>
      </c>
      <c r="S42" s="99">
        <v>3.8416629747226698E-2</v>
      </c>
      <c r="T42" s="99">
        <v>3.8416629747226698E-2</v>
      </c>
      <c r="U42" s="99">
        <v>3.8416629747226698E-2</v>
      </c>
      <c r="V42" s="99">
        <v>3.8416629747226698E-2</v>
      </c>
      <c r="W42" s="99">
        <v>3.8416629747226698E-2</v>
      </c>
      <c r="X42" s="99">
        <v>3.8416629747226698E-2</v>
      </c>
      <c r="Y42" s="99">
        <v>3.8416629747226698E-2</v>
      </c>
      <c r="Z42" s="99">
        <v>3.8416629747226698E-2</v>
      </c>
      <c r="AA42" s="99">
        <v>3.8416629747226698E-2</v>
      </c>
      <c r="AB42" s="99">
        <v>3.8416629747226698E-2</v>
      </c>
      <c r="AC42" s="99">
        <v>3.8416629747226698E-2</v>
      </c>
      <c r="AD42" s="99">
        <v>3.8416629747226698E-2</v>
      </c>
      <c r="AE42" s="99">
        <v>3.8416629747226698E-2</v>
      </c>
      <c r="AF42" s="99">
        <v>3.8416629747226698E-2</v>
      </c>
      <c r="AG42" s="99">
        <v>3.8416629747226698E-2</v>
      </c>
      <c r="AH42" s="99">
        <v>3.8416629747226698E-2</v>
      </c>
      <c r="AI42" s="99">
        <v>3.8416629747226698E-2</v>
      </c>
      <c r="AJ42" s="99">
        <v>3.8416629747226698E-2</v>
      </c>
      <c r="AK42" s="99">
        <v>3.8416629747226698E-2</v>
      </c>
      <c r="AL42" s="99">
        <v>3.8255209771464682E-2</v>
      </c>
      <c r="AM42" s="99">
        <v>4.1227526868853344E-2</v>
      </c>
      <c r="AN42" s="99">
        <v>3.6354140027361703E-2</v>
      </c>
      <c r="AO42" s="99">
        <v>2.8165084825809681E-2</v>
      </c>
      <c r="AP42" s="99">
        <v>2.6465331023929457E-2</v>
      </c>
      <c r="AQ42" s="99">
        <v>2.6891198982065396E-2</v>
      </c>
      <c r="AR42" s="99">
        <v>1.946482454374291E-2</v>
      </c>
      <c r="AS42" s="99">
        <v>1.7448806623395065E-2</v>
      </c>
      <c r="AT42" s="99">
        <v>1.5669433101867958E-2</v>
      </c>
      <c r="AU42" s="99">
        <v>1.7606308460909038E-2</v>
      </c>
      <c r="AV42" s="99">
        <v>1.6158801183775925E-2</v>
      </c>
      <c r="AW42" s="99">
        <v>2.4124634683200065E-2</v>
      </c>
      <c r="AX42" s="99">
        <v>2.2595401491659631E-2</v>
      </c>
      <c r="AY42" s="99">
        <v>2.3801116758846455E-2</v>
      </c>
      <c r="AZ42"/>
      <c r="BA42"/>
      <c r="BB42"/>
      <c r="BC42"/>
      <c r="BD42"/>
      <c r="BE42"/>
      <c r="BF42"/>
      <c r="BG42"/>
      <c r="BH42"/>
      <c r="BI42" s="78"/>
    </row>
    <row r="43" spans="1:61" s="80" customFormat="1" x14ac:dyDescent="0.25">
      <c r="A43" s="93" t="s">
        <v>64</v>
      </c>
      <c r="B43" s="80">
        <v>17676.37</v>
      </c>
      <c r="C43" s="80">
        <v>23053.16</v>
      </c>
      <c r="D43" s="80">
        <v>29747.480000000003</v>
      </c>
      <c r="E43" s="80">
        <v>38113.769999999997</v>
      </c>
      <c r="F43" s="80">
        <v>43842.92</v>
      </c>
      <c r="G43" s="80">
        <v>47073.31</v>
      </c>
      <c r="H43" s="80">
        <v>61494.17</v>
      </c>
      <c r="I43" s="475">
        <v>82691.7</v>
      </c>
      <c r="J43" s="475">
        <v>84149.349999999991</v>
      </c>
      <c r="K43" s="475">
        <v>102030.23000000001</v>
      </c>
      <c r="L43" s="475">
        <v>116522.32</v>
      </c>
      <c r="M43" s="475">
        <v>134750.85999999999</v>
      </c>
      <c r="N43" s="475">
        <v>126500.64</v>
      </c>
      <c r="O43" s="475">
        <v>127269.6</v>
      </c>
      <c r="P43" s="475">
        <v>112316.70000000001</v>
      </c>
      <c r="Q43" s="94"/>
      <c r="R43" t="s">
        <v>64</v>
      </c>
      <c r="S43" s="99">
        <v>9.571203764328883E-5</v>
      </c>
      <c r="T43" s="99">
        <v>9.571203764328883E-5</v>
      </c>
      <c r="U43" s="99">
        <v>9.571203764328883E-5</v>
      </c>
      <c r="V43" s="99">
        <v>9.571203764328883E-5</v>
      </c>
      <c r="W43" s="99">
        <v>9.571203764328883E-5</v>
      </c>
      <c r="X43" s="99">
        <v>9.571203764328883E-5</v>
      </c>
      <c r="Y43" s="99">
        <v>9.571203764328883E-5</v>
      </c>
      <c r="Z43" s="99">
        <v>9.571203764328883E-5</v>
      </c>
      <c r="AA43" s="99">
        <v>9.571203764328883E-5</v>
      </c>
      <c r="AB43" s="99">
        <v>9.571203764328883E-5</v>
      </c>
      <c r="AC43" s="99">
        <v>9.571203764328883E-5</v>
      </c>
      <c r="AD43" s="99">
        <v>9.571203764328883E-5</v>
      </c>
      <c r="AE43" s="99">
        <v>9.571203764328883E-5</v>
      </c>
      <c r="AF43" s="99">
        <v>9.571203764328883E-5</v>
      </c>
      <c r="AG43" s="99">
        <v>9.571203764328883E-5</v>
      </c>
      <c r="AH43" s="99">
        <v>9.571203764328883E-5</v>
      </c>
      <c r="AI43" s="99">
        <v>9.571203764328883E-5</v>
      </c>
      <c r="AJ43" s="99">
        <v>9.571203764328883E-5</v>
      </c>
      <c r="AK43" s="99">
        <v>9.571203764328883E-5</v>
      </c>
      <c r="AL43" s="99">
        <v>1.2572519450075611E-4</v>
      </c>
      <c r="AM43" s="99">
        <v>1.6415877646241145E-4</v>
      </c>
      <c r="AN43" s="99">
        <v>2.1403270699501959E-4</v>
      </c>
      <c r="AO43" s="99">
        <v>2.4302990659209954E-4</v>
      </c>
      <c r="AP43" s="99">
        <v>2.6432848421242106E-4</v>
      </c>
      <c r="AQ43" s="99">
        <v>3.466668701209707E-4</v>
      </c>
      <c r="AR43" s="99">
        <v>4.3167197296278262E-4</v>
      </c>
      <c r="AS43" s="99">
        <v>4.414646970624339E-4</v>
      </c>
      <c r="AT43" s="99">
        <v>5.4705530972466775E-4</v>
      </c>
      <c r="AU43" s="99">
        <v>6.3434081874348561E-4</v>
      </c>
      <c r="AV43" s="99">
        <v>7.4780295229944405E-4</v>
      </c>
      <c r="AW43" s="99">
        <v>6.9941253514530205E-4</v>
      </c>
      <c r="AX43" s="99">
        <v>7.1725271076387076E-4</v>
      </c>
      <c r="AY43" s="99">
        <v>6.6480957530396965E-4</v>
      </c>
      <c r="AZ43"/>
      <c r="BA43"/>
      <c r="BB43"/>
      <c r="BC43"/>
      <c r="BD43"/>
      <c r="BE43"/>
      <c r="BF43"/>
      <c r="BG43"/>
      <c r="BH43"/>
      <c r="BI43" s="78"/>
    </row>
    <row r="44" spans="1:61" x14ac:dyDescent="0.25">
      <c r="A44" s="93" t="s">
        <v>65</v>
      </c>
      <c r="B44" s="80">
        <v>30497.199999999997</v>
      </c>
      <c r="C44" s="80">
        <v>28687.4</v>
      </c>
      <c r="D44" s="80">
        <v>31300.11</v>
      </c>
      <c r="E44" s="80">
        <v>25481.58</v>
      </c>
      <c r="F44" s="80">
        <v>23972.829999999998</v>
      </c>
      <c r="G44" s="80">
        <v>24876.810000000005</v>
      </c>
      <c r="H44" s="80">
        <v>30642.090000000004</v>
      </c>
      <c r="I44" s="475">
        <v>36351.339999999997</v>
      </c>
      <c r="J44" s="475">
        <v>38737.72</v>
      </c>
      <c r="K44" s="475">
        <v>43215.479999999996</v>
      </c>
      <c r="L44" s="475">
        <v>64721.340000000004</v>
      </c>
      <c r="M44" s="475">
        <v>80613.86</v>
      </c>
      <c r="N44" s="475">
        <v>64374.850000000006</v>
      </c>
      <c r="O44" s="475">
        <v>74061.33</v>
      </c>
      <c r="P44" s="475">
        <v>73745.039999999994</v>
      </c>
      <c r="Q44" s="94"/>
      <c r="R44" t="s">
        <v>65</v>
      </c>
      <c r="S44" s="99">
        <v>1.651328386096754E-4</v>
      </c>
      <c r="T44" s="99">
        <v>1.651328386096754E-4</v>
      </c>
      <c r="U44" s="99">
        <v>1.651328386096754E-4</v>
      </c>
      <c r="V44" s="99">
        <v>1.651328386096754E-4</v>
      </c>
      <c r="W44" s="99">
        <v>1.651328386096754E-4</v>
      </c>
      <c r="X44" s="99">
        <v>1.651328386096754E-4</v>
      </c>
      <c r="Y44" s="99">
        <v>1.651328386096754E-4</v>
      </c>
      <c r="Z44" s="99">
        <v>1.651328386096754E-4</v>
      </c>
      <c r="AA44" s="99">
        <v>1.651328386096754E-4</v>
      </c>
      <c r="AB44" s="99">
        <v>1.651328386096754E-4</v>
      </c>
      <c r="AC44" s="99">
        <v>1.651328386096754E-4</v>
      </c>
      <c r="AD44" s="99">
        <v>1.651328386096754E-4</v>
      </c>
      <c r="AE44" s="99">
        <v>1.651328386096754E-4</v>
      </c>
      <c r="AF44" s="99">
        <v>1.651328386096754E-4</v>
      </c>
      <c r="AG44" s="99">
        <v>1.651328386096754E-4</v>
      </c>
      <c r="AH44" s="99">
        <v>1.651328386096754E-4</v>
      </c>
      <c r="AI44" s="99">
        <v>1.651328386096754E-4</v>
      </c>
      <c r="AJ44" s="99">
        <v>1.651328386096754E-4</v>
      </c>
      <c r="AK44" s="99">
        <v>1.651328386096754E-4</v>
      </c>
      <c r="AL44" s="99">
        <v>1.5645269215677985E-4</v>
      </c>
      <c r="AM44" s="99">
        <v>1.7272682461636713E-4</v>
      </c>
      <c r="AN44" s="99">
        <v>1.4309504270792819E-4</v>
      </c>
      <c r="AO44" s="99">
        <v>1.3288609964045008E-4</v>
      </c>
      <c r="AP44" s="99">
        <v>1.3968954975421104E-4</v>
      </c>
      <c r="AQ44" s="99">
        <v>1.7274153686869985E-4</v>
      </c>
      <c r="AR44" s="99">
        <v>1.8976335784172917E-4</v>
      </c>
      <c r="AS44" s="99">
        <v>2.0322600025656038E-4</v>
      </c>
      <c r="AT44" s="99">
        <v>2.3170836521979986E-4</v>
      </c>
      <c r="AU44" s="99">
        <v>3.5233925831356175E-4</v>
      </c>
      <c r="AV44" s="99">
        <v>4.4736844354280238E-4</v>
      </c>
      <c r="AW44" s="99">
        <v>3.5592370946185375E-4</v>
      </c>
      <c r="AX44" s="99">
        <v>4.1738710348172375E-4</v>
      </c>
      <c r="AY44" s="99">
        <v>4.3650150621567631E-4</v>
      </c>
      <c r="AZ44"/>
      <c r="BA44"/>
      <c r="BB44"/>
      <c r="BC44"/>
      <c r="BD44"/>
      <c r="BE44"/>
      <c r="BF44"/>
      <c r="BG44"/>
      <c r="BH44"/>
    </row>
    <row r="45" spans="1:61" s="80" customFormat="1" x14ac:dyDescent="0.25">
      <c r="A45" s="93" t="s">
        <v>66</v>
      </c>
      <c r="B45" s="80">
        <v>7759158.0099999998</v>
      </c>
      <c r="C45" s="80">
        <v>6969968.5099999998</v>
      </c>
      <c r="D45" s="80">
        <v>6971749.6799999997</v>
      </c>
      <c r="E45" s="80">
        <v>6398720.6499999994</v>
      </c>
      <c r="F45" s="80">
        <v>7519018.1099999994</v>
      </c>
      <c r="G45" s="80">
        <v>7865985.6799999997</v>
      </c>
      <c r="H45" s="80">
        <v>7384877.5099999998</v>
      </c>
      <c r="I45" s="475">
        <v>8959868</v>
      </c>
      <c r="J45" s="475">
        <v>9325613.8499999996</v>
      </c>
      <c r="K45" s="475">
        <v>9241689.5300000012</v>
      </c>
      <c r="L45" s="475">
        <v>9069068.5299999993</v>
      </c>
      <c r="M45" s="475">
        <v>9390232.9100000001</v>
      </c>
      <c r="N45" s="475">
        <v>10096493.140000001</v>
      </c>
      <c r="O45" s="475">
        <v>10211613.57</v>
      </c>
      <c r="P45" s="475">
        <v>9317989.8999999985</v>
      </c>
      <c r="Q45" s="94"/>
      <c r="R45" t="s">
        <v>66</v>
      </c>
      <c r="S45" s="99">
        <v>4.2013423770454347E-2</v>
      </c>
      <c r="T45" s="99">
        <v>4.2013423770454347E-2</v>
      </c>
      <c r="U45" s="99">
        <v>4.2013423770454347E-2</v>
      </c>
      <c r="V45" s="99">
        <v>4.2013423770454347E-2</v>
      </c>
      <c r="W45" s="99">
        <v>4.2013423770454347E-2</v>
      </c>
      <c r="X45" s="99">
        <v>4.2013423770454347E-2</v>
      </c>
      <c r="Y45" s="99">
        <v>4.2013423770454347E-2</v>
      </c>
      <c r="Z45" s="99">
        <v>4.2013423770454347E-2</v>
      </c>
      <c r="AA45" s="99">
        <v>4.2013423770454347E-2</v>
      </c>
      <c r="AB45" s="99">
        <v>4.2013423770454347E-2</v>
      </c>
      <c r="AC45" s="99">
        <v>4.2013423770454347E-2</v>
      </c>
      <c r="AD45" s="99">
        <v>4.2013423770454347E-2</v>
      </c>
      <c r="AE45" s="99">
        <v>4.2013423770454347E-2</v>
      </c>
      <c r="AF45" s="99">
        <v>4.2013423770454347E-2</v>
      </c>
      <c r="AG45" s="99">
        <v>4.2013423770454347E-2</v>
      </c>
      <c r="AH45" s="99">
        <v>4.2013423770454347E-2</v>
      </c>
      <c r="AI45" s="99">
        <v>4.2013423770454347E-2</v>
      </c>
      <c r="AJ45" s="99">
        <v>4.2013423770454347E-2</v>
      </c>
      <c r="AK45" s="99">
        <v>4.2013423770454347E-2</v>
      </c>
      <c r="AL45" s="99">
        <v>3.8012170417586796E-2</v>
      </c>
      <c r="AM45" s="99">
        <v>3.8472969719485765E-2</v>
      </c>
      <c r="AN45" s="99">
        <v>3.5932826955308576E-2</v>
      </c>
      <c r="AO45" s="99">
        <v>4.1679392452364142E-2</v>
      </c>
      <c r="AP45" s="99">
        <v>4.4169489496935957E-2</v>
      </c>
      <c r="AQ45" s="99">
        <v>4.1631464781432898E-2</v>
      </c>
      <c r="AR45" s="99">
        <v>4.6772818759876759E-2</v>
      </c>
      <c r="AS45" s="99">
        <v>4.892407717007307E-2</v>
      </c>
      <c r="AT45" s="99">
        <v>4.9551150950197499E-2</v>
      </c>
      <c r="AU45" s="99">
        <v>4.9371488282768307E-2</v>
      </c>
      <c r="AV45" s="99">
        <v>5.2111310405569218E-2</v>
      </c>
      <c r="AW45" s="99">
        <v>5.5822752067693507E-2</v>
      </c>
      <c r="AX45" s="99">
        <v>5.7549544544460172E-2</v>
      </c>
      <c r="AY45" s="99">
        <v>5.5153765273602925E-2</v>
      </c>
      <c r="AZ45"/>
      <c r="BA45"/>
      <c r="BB45"/>
      <c r="BC45"/>
      <c r="BD45"/>
      <c r="BE45"/>
      <c r="BF45"/>
      <c r="BG45"/>
      <c r="BH45"/>
      <c r="BI45" s="78"/>
    </row>
    <row r="46" spans="1:61" s="80" customFormat="1" x14ac:dyDescent="0.25">
      <c r="A46" s="93" t="s">
        <v>67</v>
      </c>
      <c r="B46" s="80">
        <v>19731990.019999996</v>
      </c>
      <c r="C46" s="80">
        <v>19823854.170000002</v>
      </c>
      <c r="D46" s="80">
        <v>20314244.66</v>
      </c>
      <c r="E46" s="80">
        <v>20208667.959999997</v>
      </c>
      <c r="F46" s="80">
        <v>19119681.66</v>
      </c>
      <c r="G46" s="80">
        <v>18384639.73</v>
      </c>
      <c r="H46" s="80">
        <v>18701264.710000001</v>
      </c>
      <c r="I46" s="475">
        <v>21081652.870000001</v>
      </c>
      <c r="J46" s="475">
        <v>20998764.670000002</v>
      </c>
      <c r="K46" s="475">
        <v>20126014.82</v>
      </c>
      <c r="L46" s="475">
        <v>18532942.82</v>
      </c>
      <c r="M46" s="475">
        <v>18604357.579999998</v>
      </c>
      <c r="N46" s="475">
        <v>18560268.16</v>
      </c>
      <c r="O46" s="475">
        <v>19033628.890000001</v>
      </c>
      <c r="P46" s="475">
        <v>17503393.13900001</v>
      </c>
      <c r="Q46" s="94"/>
      <c r="R46" t="s">
        <v>67</v>
      </c>
      <c r="S46" s="99">
        <v>0.10684257975881016</v>
      </c>
      <c r="T46" s="99">
        <v>0.10684257975881016</v>
      </c>
      <c r="U46" s="99">
        <v>0.10684257975881016</v>
      </c>
      <c r="V46" s="99">
        <v>0.10684257975881016</v>
      </c>
      <c r="W46" s="99">
        <v>0.10684257975881016</v>
      </c>
      <c r="X46" s="99">
        <v>0.10684257975881016</v>
      </c>
      <c r="Y46" s="99">
        <v>0.10684257975881016</v>
      </c>
      <c r="Z46" s="99">
        <v>0.10684257975881016</v>
      </c>
      <c r="AA46" s="99">
        <v>0.10684257975881016</v>
      </c>
      <c r="AB46" s="99">
        <v>0.10684257975881016</v>
      </c>
      <c r="AC46" s="99">
        <v>0.10684257975881016</v>
      </c>
      <c r="AD46" s="99">
        <v>0.10684257975881016</v>
      </c>
      <c r="AE46" s="99">
        <v>0.10684257975881016</v>
      </c>
      <c r="AF46" s="99">
        <v>0.10684257975881016</v>
      </c>
      <c r="AG46" s="99">
        <v>0.10684257975881016</v>
      </c>
      <c r="AH46" s="99">
        <v>0.10684257975881016</v>
      </c>
      <c r="AI46" s="99">
        <v>0.10684257975881016</v>
      </c>
      <c r="AJ46" s="99">
        <v>0.10684257975881016</v>
      </c>
      <c r="AK46" s="99">
        <v>0.10684257975881016</v>
      </c>
      <c r="AL46" s="99">
        <v>0.10811350466824832</v>
      </c>
      <c r="AM46" s="99">
        <v>0.11210232087368997</v>
      </c>
      <c r="AN46" s="99">
        <v>0.1134843367172106</v>
      </c>
      <c r="AO46" s="99">
        <v>0.10598414630915275</v>
      </c>
      <c r="AP46" s="99">
        <v>0.10323437957990111</v>
      </c>
      <c r="AQ46" s="99">
        <v>0.10542639902806174</v>
      </c>
      <c r="AR46" s="99">
        <v>0.11005165799843768</v>
      </c>
      <c r="AS46" s="99">
        <v>0.11016381331200885</v>
      </c>
      <c r="AT46" s="99">
        <v>0.10790961924596613</v>
      </c>
      <c r="AU46" s="99">
        <v>0.10089227645111257</v>
      </c>
      <c r="AV46" s="99">
        <v>0.10324530414097945</v>
      </c>
      <c r="AW46" s="99">
        <v>0.10261832830855426</v>
      </c>
      <c r="AX46" s="99">
        <v>0.10726773649815843</v>
      </c>
      <c r="AY46" s="99">
        <v>0.10360367923128985</v>
      </c>
      <c r="AZ46"/>
      <c r="BA46"/>
      <c r="BB46"/>
      <c r="BC46"/>
      <c r="BD46"/>
      <c r="BE46"/>
      <c r="BF46"/>
      <c r="BG46"/>
      <c r="BH46"/>
      <c r="BI46" s="78"/>
    </row>
    <row r="47" spans="1:61" s="80" customFormat="1" x14ac:dyDescent="0.25">
      <c r="A47" s="93" t="s">
        <v>68</v>
      </c>
      <c r="B47" s="80">
        <v>5242.08</v>
      </c>
      <c r="C47" s="80">
        <v>7484.8099999999995</v>
      </c>
      <c r="D47" s="80">
        <v>8913.2999999999993</v>
      </c>
      <c r="E47" s="80">
        <v>9972.98</v>
      </c>
      <c r="F47" s="80">
        <v>10732.39</v>
      </c>
      <c r="G47" s="80">
        <v>10363.48</v>
      </c>
      <c r="H47" s="80">
        <v>14190.27</v>
      </c>
      <c r="I47" s="475">
        <v>21198.400000000001</v>
      </c>
      <c r="J47" s="475">
        <v>24274.519999999997</v>
      </c>
      <c r="K47" s="475">
        <v>26769.37</v>
      </c>
      <c r="L47" s="475">
        <v>21581.58</v>
      </c>
      <c r="M47" s="475">
        <v>28670.55</v>
      </c>
      <c r="N47" s="475">
        <v>29837.51</v>
      </c>
      <c r="O47" s="475">
        <v>89855.760000000009</v>
      </c>
      <c r="P47" s="475">
        <v>67941.13</v>
      </c>
      <c r="Q47" s="94"/>
      <c r="R47" t="s">
        <v>68</v>
      </c>
      <c r="S47" s="99">
        <v>2.8384230375870813E-5</v>
      </c>
      <c r="T47" s="99">
        <v>2.8384230375870813E-5</v>
      </c>
      <c r="U47" s="99">
        <v>2.8384230375870813E-5</v>
      </c>
      <c r="V47" s="99">
        <v>2.8384230375870813E-5</v>
      </c>
      <c r="W47" s="99">
        <v>2.8384230375870813E-5</v>
      </c>
      <c r="X47" s="99">
        <v>2.8384230375870813E-5</v>
      </c>
      <c r="Y47" s="99">
        <v>2.8384230375870813E-5</v>
      </c>
      <c r="Z47" s="99">
        <v>2.8384230375870813E-5</v>
      </c>
      <c r="AA47" s="99">
        <v>2.8384230375870813E-5</v>
      </c>
      <c r="AB47" s="99">
        <v>2.8384230375870813E-5</v>
      </c>
      <c r="AC47" s="99">
        <v>2.8384230375870813E-5</v>
      </c>
      <c r="AD47" s="99">
        <v>2.8384230375870813E-5</v>
      </c>
      <c r="AE47" s="99">
        <v>2.8384230375870813E-5</v>
      </c>
      <c r="AF47" s="99">
        <v>2.8384230375870813E-5</v>
      </c>
      <c r="AG47" s="99">
        <v>2.8384230375870813E-5</v>
      </c>
      <c r="AH47" s="99">
        <v>2.8384230375870813E-5</v>
      </c>
      <c r="AI47" s="99">
        <v>2.8384230375870813E-5</v>
      </c>
      <c r="AJ47" s="99">
        <v>2.8384230375870813E-5</v>
      </c>
      <c r="AK47" s="99">
        <v>2.8384230375870813E-5</v>
      </c>
      <c r="AL47" s="99">
        <v>4.0819965377900656E-5</v>
      </c>
      <c r="AM47" s="99">
        <v>4.9187239465071045E-5</v>
      </c>
      <c r="AN47" s="99">
        <v>5.60045334325938E-5</v>
      </c>
      <c r="AO47" s="99">
        <v>5.9491743232658391E-5</v>
      </c>
      <c r="AP47" s="99">
        <v>5.8193548734213541E-5</v>
      </c>
      <c r="AQ47" s="99">
        <v>7.9996144139704741E-5</v>
      </c>
      <c r="AR47" s="99">
        <v>1.1066110808768295E-4</v>
      </c>
      <c r="AS47" s="99">
        <v>1.2734909560366175E-4</v>
      </c>
      <c r="AT47" s="99">
        <v>1.4352928535478384E-4</v>
      </c>
      <c r="AU47" s="99">
        <v>1.1748888218993609E-4</v>
      </c>
      <c r="AV47" s="99">
        <v>1.5910786717093182E-4</v>
      </c>
      <c r="AW47" s="99">
        <v>1.6496935123429653E-4</v>
      </c>
      <c r="AX47" s="99">
        <v>5.0639970140353859E-4</v>
      </c>
      <c r="AY47" s="99">
        <v>4.0214779975704227E-4</v>
      </c>
      <c r="AZ47"/>
      <c r="BA47"/>
      <c r="BB47"/>
      <c r="BC47"/>
      <c r="BD47"/>
      <c r="BE47"/>
      <c r="BF47"/>
      <c r="BG47"/>
      <c r="BH47"/>
      <c r="BI47" s="78"/>
    </row>
    <row r="48" spans="1:61" s="80" customFormat="1" x14ac:dyDescent="0.25">
      <c r="A48" s="93" t="s">
        <v>69</v>
      </c>
      <c r="B48" s="80">
        <v>847102.62999999989</v>
      </c>
      <c r="C48" s="80">
        <v>930507.46</v>
      </c>
      <c r="D48" s="80">
        <v>1028220.51</v>
      </c>
      <c r="E48" s="80">
        <v>1162770.3</v>
      </c>
      <c r="F48" s="80">
        <v>1258480.56</v>
      </c>
      <c r="G48" s="80">
        <v>1390463.92</v>
      </c>
      <c r="H48" s="80">
        <v>1549637.24</v>
      </c>
      <c r="I48" s="475">
        <v>1700026.0099999998</v>
      </c>
      <c r="J48" s="475">
        <v>1796447.26</v>
      </c>
      <c r="K48" s="475">
        <v>1733508.58</v>
      </c>
      <c r="L48" s="475">
        <v>1670501.46</v>
      </c>
      <c r="M48" s="475">
        <v>1605930.44</v>
      </c>
      <c r="N48" s="475">
        <v>1589031.97</v>
      </c>
      <c r="O48" s="475">
        <v>1782091.2000000002</v>
      </c>
      <c r="P48" s="475">
        <v>1543513.68</v>
      </c>
      <c r="Q48" s="94"/>
      <c r="R48" t="s">
        <v>69</v>
      </c>
      <c r="S48" s="99">
        <v>4.5867968825210699E-3</v>
      </c>
      <c r="T48" s="99">
        <v>4.5867968825210699E-3</v>
      </c>
      <c r="U48" s="99">
        <v>4.5867968825210699E-3</v>
      </c>
      <c r="V48" s="99">
        <v>4.5867968825210699E-3</v>
      </c>
      <c r="W48" s="99">
        <v>4.5867968825210699E-3</v>
      </c>
      <c r="X48" s="99">
        <v>4.5867968825210699E-3</v>
      </c>
      <c r="Y48" s="99">
        <v>4.5867968825210699E-3</v>
      </c>
      <c r="Z48" s="99">
        <v>4.5867968825210699E-3</v>
      </c>
      <c r="AA48" s="99">
        <v>4.5867968825210699E-3</v>
      </c>
      <c r="AB48" s="99">
        <v>4.5867968825210699E-3</v>
      </c>
      <c r="AC48" s="99">
        <v>4.5867968825210699E-3</v>
      </c>
      <c r="AD48" s="99">
        <v>4.5867968825210699E-3</v>
      </c>
      <c r="AE48" s="99">
        <v>4.5867968825210699E-3</v>
      </c>
      <c r="AF48" s="99">
        <v>4.5867968825210699E-3</v>
      </c>
      <c r="AG48" s="99">
        <v>4.5867968825210699E-3</v>
      </c>
      <c r="AH48" s="99">
        <v>4.5867968825210699E-3</v>
      </c>
      <c r="AI48" s="99">
        <v>4.5867968825210699E-3</v>
      </c>
      <c r="AJ48" s="99">
        <v>4.5867968825210699E-3</v>
      </c>
      <c r="AK48" s="99">
        <v>4.5867968825210699E-3</v>
      </c>
      <c r="AL48" s="99">
        <v>5.0747156308681559E-3</v>
      </c>
      <c r="AM48" s="99">
        <v>5.6741418384063684E-3</v>
      </c>
      <c r="AN48" s="99">
        <v>6.5296840203005642E-3</v>
      </c>
      <c r="AO48" s="99">
        <v>6.9760046307310994E-3</v>
      </c>
      <c r="AP48" s="99">
        <v>7.8078048967803867E-3</v>
      </c>
      <c r="AQ48" s="99">
        <v>8.7359158081766041E-3</v>
      </c>
      <c r="AR48" s="99">
        <v>8.8745736491660839E-3</v>
      </c>
      <c r="AS48" s="99">
        <v>9.4245296657019875E-3</v>
      </c>
      <c r="AT48" s="99">
        <v>9.2945499891774128E-3</v>
      </c>
      <c r="AU48" s="99">
        <v>9.0941140190873987E-3</v>
      </c>
      <c r="AV48" s="99">
        <v>8.9121473823584162E-3</v>
      </c>
      <c r="AW48" s="99">
        <v>8.7856383854234537E-3</v>
      </c>
      <c r="AX48" s="99">
        <v>1.0043323339025498E-2</v>
      </c>
      <c r="AY48" s="99">
        <v>9.1361540543540478E-3</v>
      </c>
      <c r="AZ48"/>
      <c r="BA48"/>
      <c r="BB48"/>
      <c r="BC48"/>
      <c r="BD48"/>
      <c r="BE48"/>
      <c r="BF48"/>
      <c r="BG48"/>
      <c r="BH48"/>
      <c r="BI48" s="78"/>
    </row>
    <row r="49" spans="1:61" s="80" customFormat="1" x14ac:dyDescent="0.25">
      <c r="A49" s="93" t="s">
        <v>70</v>
      </c>
      <c r="B49" s="80">
        <v>3031892.75</v>
      </c>
      <c r="C49" s="80">
        <v>3240149.1100000003</v>
      </c>
      <c r="D49" s="80">
        <v>3710529.1</v>
      </c>
      <c r="E49" s="80">
        <v>4241735.34</v>
      </c>
      <c r="F49" s="80">
        <v>4613268.62</v>
      </c>
      <c r="G49" s="80">
        <v>5210510.58</v>
      </c>
      <c r="H49" s="80">
        <v>5521786.71</v>
      </c>
      <c r="I49" s="475">
        <v>6094005.8300000001</v>
      </c>
      <c r="J49" s="475">
        <v>5746990.5999999996</v>
      </c>
      <c r="K49" s="475">
        <v>5436020.2699999996</v>
      </c>
      <c r="L49" s="475">
        <v>5634391.4799999995</v>
      </c>
      <c r="M49" s="475">
        <v>6566208.3499999996</v>
      </c>
      <c r="N49" s="475">
        <v>7940338.6500000004</v>
      </c>
      <c r="O49" s="475">
        <v>7350025.1500000004</v>
      </c>
      <c r="P49" s="475">
        <v>6580222.1279999996</v>
      </c>
      <c r="Q49" s="94"/>
      <c r="R49" t="s">
        <v>70</v>
      </c>
      <c r="S49" s="99">
        <v>1.6416754855120962E-2</v>
      </c>
      <c r="T49" s="99">
        <v>1.6416754855120962E-2</v>
      </c>
      <c r="U49" s="99">
        <v>1.6416754855120962E-2</v>
      </c>
      <c r="V49" s="99">
        <v>1.6416754855120962E-2</v>
      </c>
      <c r="W49" s="99">
        <v>1.6416754855120962E-2</v>
      </c>
      <c r="X49" s="99">
        <v>1.6416754855120962E-2</v>
      </c>
      <c r="Y49" s="99">
        <v>1.6416754855120962E-2</v>
      </c>
      <c r="Z49" s="99">
        <v>1.6416754855120962E-2</v>
      </c>
      <c r="AA49" s="99">
        <v>1.6416754855120962E-2</v>
      </c>
      <c r="AB49" s="99">
        <v>1.6416754855120962E-2</v>
      </c>
      <c r="AC49" s="99">
        <v>1.6416754855120962E-2</v>
      </c>
      <c r="AD49" s="99">
        <v>1.6416754855120962E-2</v>
      </c>
      <c r="AE49" s="99">
        <v>1.6416754855120962E-2</v>
      </c>
      <c r="AF49" s="99">
        <v>1.6416754855120962E-2</v>
      </c>
      <c r="AG49" s="99">
        <v>1.6416754855120962E-2</v>
      </c>
      <c r="AH49" s="99">
        <v>1.6416754855120962E-2</v>
      </c>
      <c r="AI49" s="99">
        <v>1.6416754855120962E-2</v>
      </c>
      <c r="AJ49" s="99">
        <v>1.6416754855120962E-2</v>
      </c>
      <c r="AK49" s="99">
        <v>1.6416754855120962E-2</v>
      </c>
      <c r="AL49" s="99">
        <v>1.767082591133718E-2</v>
      </c>
      <c r="AM49" s="99">
        <v>2.0476219064074423E-2</v>
      </c>
      <c r="AN49" s="99">
        <v>2.3820002512914357E-2</v>
      </c>
      <c r="AO49" s="99">
        <v>2.5572252984127516E-2</v>
      </c>
      <c r="AP49" s="99">
        <v>2.9258328415490288E-2</v>
      </c>
      <c r="AQ49" s="99">
        <v>3.1128487728694806E-2</v>
      </c>
      <c r="AR49" s="99">
        <v>3.1812280070222278E-2</v>
      </c>
      <c r="AS49" s="99">
        <v>3.0149887839295911E-2</v>
      </c>
      <c r="AT49" s="99">
        <v>2.9146300586349962E-2</v>
      </c>
      <c r="AU49" s="99">
        <v>3.0673303660144417E-2</v>
      </c>
      <c r="AV49" s="99">
        <v>3.6439322090732938E-2</v>
      </c>
      <c r="AW49" s="99">
        <v>4.3901535874511982E-2</v>
      </c>
      <c r="AX49" s="99">
        <v>4.1422503590960655E-2</v>
      </c>
      <c r="AY49" s="99">
        <v>3.8948746520521549E-2</v>
      </c>
      <c r="AZ49"/>
      <c r="BA49"/>
      <c r="BB49"/>
      <c r="BC49"/>
      <c r="BD49"/>
      <c r="BE49"/>
      <c r="BF49"/>
      <c r="BG49"/>
      <c r="BH49"/>
      <c r="BI49" s="78"/>
    </row>
    <row r="50" spans="1:61" s="80" customFormat="1" x14ac:dyDescent="0.25">
      <c r="A50" s="93" t="s">
        <v>71</v>
      </c>
      <c r="B50" s="80">
        <v>3365.31</v>
      </c>
      <c r="C50" s="80">
        <v>3198.41</v>
      </c>
      <c r="D50" s="80">
        <v>5638.28</v>
      </c>
      <c r="E50" s="80">
        <v>5964.3099999999995</v>
      </c>
      <c r="F50" s="80">
        <v>6842.13</v>
      </c>
      <c r="G50" s="80">
        <v>10186.52</v>
      </c>
      <c r="H50" s="80">
        <v>10487.740000000002</v>
      </c>
      <c r="I50" s="475">
        <v>11622.25</v>
      </c>
      <c r="J50" s="475">
        <v>16915.399999999998</v>
      </c>
      <c r="K50" s="475">
        <v>37364.729999999996</v>
      </c>
      <c r="L50" s="475">
        <v>68016.150000000009</v>
      </c>
      <c r="M50" s="475">
        <v>94397.32</v>
      </c>
      <c r="N50" s="475">
        <v>86724.659999999989</v>
      </c>
      <c r="O50" s="475">
        <v>97092.639999999985</v>
      </c>
      <c r="P50" s="475">
        <v>84194.01999999999</v>
      </c>
      <c r="Q50" s="94"/>
      <c r="R50" t="s">
        <v>71</v>
      </c>
      <c r="S50" s="99">
        <v>1.8222105409727018E-5</v>
      </c>
      <c r="T50" s="99">
        <v>1.8222105409727018E-5</v>
      </c>
      <c r="U50" s="99">
        <v>1.8222105409727018E-5</v>
      </c>
      <c r="V50" s="99">
        <v>1.8222105409727018E-5</v>
      </c>
      <c r="W50" s="99">
        <v>1.8222105409727018E-5</v>
      </c>
      <c r="X50" s="99">
        <v>1.8222105409727018E-5</v>
      </c>
      <c r="Y50" s="99">
        <v>1.8222105409727018E-5</v>
      </c>
      <c r="Z50" s="99">
        <v>1.8222105409727018E-5</v>
      </c>
      <c r="AA50" s="99">
        <v>1.8222105409727018E-5</v>
      </c>
      <c r="AB50" s="99">
        <v>1.8222105409727018E-5</v>
      </c>
      <c r="AC50" s="99">
        <v>1.8222105409727018E-5</v>
      </c>
      <c r="AD50" s="99">
        <v>1.8222105409727018E-5</v>
      </c>
      <c r="AE50" s="99">
        <v>1.8222105409727018E-5</v>
      </c>
      <c r="AF50" s="99">
        <v>1.8222105409727018E-5</v>
      </c>
      <c r="AG50" s="99">
        <v>1.8222105409727018E-5</v>
      </c>
      <c r="AH50" s="99">
        <v>1.8222105409727018E-5</v>
      </c>
      <c r="AI50" s="99">
        <v>1.8222105409727018E-5</v>
      </c>
      <c r="AJ50" s="99">
        <v>1.8222105409727018E-5</v>
      </c>
      <c r="AK50" s="99">
        <v>1.8222105409727018E-5</v>
      </c>
      <c r="AL50" s="99">
        <v>1.7443193008818026E-5</v>
      </c>
      <c r="AM50" s="99">
        <v>3.1114337959130828E-5</v>
      </c>
      <c r="AN50" s="99">
        <v>3.349333888139287E-5</v>
      </c>
      <c r="AO50" s="99">
        <v>3.7927268867835491E-5</v>
      </c>
      <c r="AP50" s="99">
        <v>5.7199873792591003E-5</v>
      </c>
      <c r="AQ50" s="99">
        <v>5.9123523424131264E-5</v>
      </c>
      <c r="AR50" s="99">
        <v>6.0671138551592239E-5</v>
      </c>
      <c r="AS50" s="99">
        <v>8.8741647281766228E-5</v>
      </c>
      <c r="AT50" s="99">
        <v>2.0033840894927493E-4</v>
      </c>
      <c r="AU50" s="99">
        <v>3.702760147479018E-4</v>
      </c>
      <c r="AV50" s="99">
        <v>5.2386006727641937E-4</v>
      </c>
      <c r="AW50" s="99">
        <v>4.7949412991281598E-4</v>
      </c>
      <c r="AX50" s="99">
        <v>5.4718455338290226E-4</v>
      </c>
      <c r="AY50" s="99">
        <v>4.9834967266073444E-4</v>
      </c>
      <c r="AZ50"/>
      <c r="BA50"/>
      <c r="BB50"/>
      <c r="BC50"/>
      <c r="BD50"/>
      <c r="BE50"/>
      <c r="BF50"/>
      <c r="BG50"/>
      <c r="BH50"/>
      <c r="BI50" s="78"/>
    </row>
    <row r="51" spans="1:61" x14ac:dyDescent="0.25">
      <c r="A51" s="93" t="s">
        <v>72</v>
      </c>
      <c r="B51" s="80">
        <v>12920.17</v>
      </c>
      <c r="C51" s="80">
        <v>13827.27</v>
      </c>
      <c r="D51" s="80">
        <v>16997.090000000004</v>
      </c>
      <c r="E51" s="80">
        <v>25578.92</v>
      </c>
      <c r="F51" s="80">
        <v>31640.190000000002</v>
      </c>
      <c r="G51" s="80">
        <v>38540.720000000001</v>
      </c>
      <c r="H51" s="80">
        <v>44105.630000000005</v>
      </c>
      <c r="I51" s="475">
        <v>63587.64</v>
      </c>
      <c r="J51" s="475">
        <v>68935.960000000006</v>
      </c>
      <c r="K51" s="475">
        <v>78748.639999999999</v>
      </c>
      <c r="L51" s="475">
        <v>87803.98</v>
      </c>
      <c r="M51" s="475">
        <v>98783.549999999988</v>
      </c>
      <c r="N51" s="475">
        <v>90241.25</v>
      </c>
      <c r="O51" s="475">
        <v>121682.17</v>
      </c>
      <c r="P51" s="475">
        <v>122742.39928747814</v>
      </c>
      <c r="Q51" s="94"/>
      <c r="R51" t="s">
        <v>72</v>
      </c>
      <c r="S51" s="99">
        <v>6.9958696123564455E-5</v>
      </c>
      <c r="T51" s="99">
        <v>6.9958696123564455E-5</v>
      </c>
      <c r="U51" s="99">
        <v>6.9958696123564455E-5</v>
      </c>
      <c r="V51" s="99">
        <v>6.9958696123564455E-5</v>
      </c>
      <c r="W51" s="99">
        <v>6.9958696123564455E-5</v>
      </c>
      <c r="X51" s="99">
        <v>6.9958696123564455E-5</v>
      </c>
      <c r="Y51" s="99">
        <v>6.9958696123564455E-5</v>
      </c>
      <c r="Z51" s="99">
        <v>6.9958696123564455E-5</v>
      </c>
      <c r="AA51" s="99">
        <v>6.9958696123564455E-5</v>
      </c>
      <c r="AB51" s="99">
        <v>6.9958696123564455E-5</v>
      </c>
      <c r="AC51" s="99">
        <v>6.9958696123564455E-5</v>
      </c>
      <c r="AD51" s="99">
        <v>6.9958696123564455E-5</v>
      </c>
      <c r="AE51" s="99">
        <v>6.9958696123564455E-5</v>
      </c>
      <c r="AF51" s="99">
        <v>6.9958696123564455E-5</v>
      </c>
      <c r="AG51" s="99">
        <v>6.9958696123564455E-5</v>
      </c>
      <c r="AH51" s="99">
        <v>6.9958696123564455E-5</v>
      </c>
      <c r="AI51" s="99">
        <v>6.9958696123564455E-5</v>
      </c>
      <c r="AJ51" s="99">
        <v>6.9958696123564455E-5</v>
      </c>
      <c r="AK51" s="99">
        <v>6.9958696123564455E-5</v>
      </c>
      <c r="AL51" s="99">
        <v>7.5409887848974715E-5</v>
      </c>
      <c r="AM51" s="99">
        <v>9.3796903059401639E-5</v>
      </c>
      <c r="AN51" s="99">
        <v>1.4364166781740683E-4</v>
      </c>
      <c r="AO51" s="99">
        <v>1.7538778029055279E-4</v>
      </c>
      <c r="AP51" s="99">
        <v>2.1641584367139983E-4</v>
      </c>
      <c r="AQ51" s="99">
        <v>2.4864081760618269E-4</v>
      </c>
      <c r="AR51" s="99">
        <v>3.3194385911581399E-4</v>
      </c>
      <c r="AS51" s="99">
        <v>3.6165214226976282E-4</v>
      </c>
      <c r="AT51" s="99">
        <v>4.2222644843196327E-4</v>
      </c>
      <c r="AU51" s="99">
        <v>4.7799982494458254E-4</v>
      </c>
      <c r="AV51" s="99">
        <v>5.4820155009489174E-4</v>
      </c>
      <c r="AW51" s="99">
        <v>4.9893709183748789E-4</v>
      </c>
      <c r="AX51" s="99">
        <v>6.8576365671087322E-4</v>
      </c>
      <c r="AY51" s="99">
        <v>7.2651994175486464E-4</v>
      </c>
      <c r="AZ51"/>
      <c r="BA51"/>
      <c r="BB51"/>
      <c r="BC51"/>
      <c r="BD51"/>
      <c r="BE51"/>
      <c r="BF51"/>
      <c r="BG51"/>
      <c r="BH51"/>
    </row>
    <row r="52" spans="1:61" s="80" customFormat="1" x14ac:dyDescent="0.25">
      <c r="A52" s="93" t="s">
        <v>74</v>
      </c>
      <c r="B52" s="80">
        <v>1451.82</v>
      </c>
      <c r="C52" s="80">
        <v>1419.25</v>
      </c>
      <c r="D52" s="80">
        <v>1870.2199999999998</v>
      </c>
      <c r="E52" s="80">
        <v>2486.65</v>
      </c>
      <c r="F52" s="80">
        <v>2914.65</v>
      </c>
      <c r="G52" s="80">
        <v>3447.7</v>
      </c>
      <c r="H52" s="80">
        <v>4083.67</v>
      </c>
      <c r="I52" s="475">
        <v>6384.54</v>
      </c>
      <c r="J52" s="475">
        <v>8361.56</v>
      </c>
      <c r="K52" s="475">
        <v>12157.22</v>
      </c>
      <c r="L52" s="475">
        <v>14811.27</v>
      </c>
      <c r="M52" s="475">
        <v>16505.66</v>
      </c>
      <c r="N52" s="475">
        <v>16940.53</v>
      </c>
      <c r="O52" s="475">
        <v>18026.36</v>
      </c>
      <c r="P52" s="475">
        <v>16362.32</v>
      </c>
      <c r="Q52" s="94"/>
      <c r="R52" t="s">
        <v>74</v>
      </c>
      <c r="S52" s="99">
        <v>7.861153081276279E-6</v>
      </c>
      <c r="T52" s="99">
        <v>7.861153081276279E-6</v>
      </c>
      <c r="U52" s="99">
        <v>7.861153081276279E-6</v>
      </c>
      <c r="V52" s="99">
        <v>7.861153081276279E-6</v>
      </c>
      <c r="W52" s="99">
        <v>7.861153081276279E-6</v>
      </c>
      <c r="X52" s="99">
        <v>7.861153081276279E-6</v>
      </c>
      <c r="Y52" s="99">
        <v>7.861153081276279E-6</v>
      </c>
      <c r="Z52" s="99">
        <v>7.861153081276279E-6</v>
      </c>
      <c r="AA52" s="99">
        <v>7.861153081276279E-6</v>
      </c>
      <c r="AB52" s="99">
        <v>7.861153081276279E-6</v>
      </c>
      <c r="AC52" s="99">
        <v>7.861153081276279E-6</v>
      </c>
      <c r="AD52" s="99">
        <v>7.861153081276279E-6</v>
      </c>
      <c r="AE52" s="99">
        <v>7.861153081276279E-6</v>
      </c>
      <c r="AF52" s="99">
        <v>7.861153081276279E-6</v>
      </c>
      <c r="AG52" s="99">
        <v>7.861153081276279E-6</v>
      </c>
      <c r="AH52" s="99">
        <v>7.861153081276279E-6</v>
      </c>
      <c r="AI52" s="99">
        <v>7.861153081276279E-6</v>
      </c>
      <c r="AJ52" s="99">
        <v>7.861153081276279E-6</v>
      </c>
      <c r="AK52" s="99">
        <v>7.861153081276279E-6</v>
      </c>
      <c r="AL52" s="99">
        <v>7.7401745485303591E-6</v>
      </c>
      <c r="AM52" s="99">
        <v>1.0320639829509292E-5</v>
      </c>
      <c r="AN52" s="99">
        <v>1.3964098299621515E-5</v>
      </c>
      <c r="AO52" s="99">
        <v>1.6156476741254071E-5</v>
      </c>
      <c r="AP52" s="99">
        <v>1.9359703301492167E-5</v>
      </c>
      <c r="AQ52" s="99">
        <v>2.3021257096516702E-5</v>
      </c>
      <c r="AR52" s="99">
        <v>3.332894327072492E-5</v>
      </c>
      <c r="AS52" s="99">
        <v>4.3866453542057842E-5</v>
      </c>
      <c r="AT52" s="99">
        <v>6.5183345685792575E-5</v>
      </c>
      <c r="AU52" s="99">
        <v>8.0631703337444933E-5</v>
      </c>
      <c r="AV52" s="99">
        <v>9.1598534344425287E-5</v>
      </c>
      <c r="AW52" s="99">
        <v>9.3662917705436463E-5</v>
      </c>
      <c r="AX52" s="99">
        <v>1.0159107575733255E-4</v>
      </c>
      <c r="AY52" s="99">
        <v>9.6849595921066488E-5</v>
      </c>
      <c r="AZ52"/>
      <c r="BA52"/>
      <c r="BB52"/>
      <c r="BC52"/>
      <c r="BD52"/>
      <c r="BE52"/>
      <c r="BF52"/>
      <c r="BG52"/>
      <c r="BH52"/>
      <c r="BI52" s="78"/>
    </row>
    <row r="53" spans="1:61" s="80" customFormat="1" x14ac:dyDescent="0.25">
      <c r="A53" s="93" t="s">
        <v>75</v>
      </c>
      <c r="B53" s="80">
        <v>22539.97</v>
      </c>
      <c r="C53" s="80">
        <v>23058.52</v>
      </c>
      <c r="D53" s="80">
        <v>26734.550000000003</v>
      </c>
      <c r="E53" s="80">
        <v>28351.16</v>
      </c>
      <c r="F53" s="80">
        <v>418767.71</v>
      </c>
      <c r="G53" s="80">
        <v>602069.79</v>
      </c>
      <c r="H53" s="80">
        <v>766656.16999999993</v>
      </c>
      <c r="I53" s="475">
        <v>1486971.1199999999</v>
      </c>
      <c r="J53" s="475">
        <v>1401573.97</v>
      </c>
      <c r="K53" s="475">
        <v>1564880.3399999999</v>
      </c>
      <c r="L53" s="475">
        <v>2062839.77</v>
      </c>
      <c r="M53" s="475">
        <v>3025941.1100000003</v>
      </c>
      <c r="N53" s="475">
        <v>4069655.1999999997</v>
      </c>
      <c r="O53" s="475">
        <v>3183382.52</v>
      </c>
      <c r="P53" s="475">
        <v>2358412.1709999996</v>
      </c>
      <c r="Q53" s="94"/>
      <c r="R53" t="s">
        <v>75</v>
      </c>
      <c r="S53" s="99">
        <v>1.2204691670962993E-4</v>
      </c>
      <c r="T53" s="99">
        <v>1.2204691670962993E-4</v>
      </c>
      <c r="U53" s="99">
        <v>1.2204691670962993E-4</v>
      </c>
      <c r="V53" s="99">
        <v>1.2204691670962993E-4</v>
      </c>
      <c r="W53" s="99">
        <v>1.2204691670962993E-4</v>
      </c>
      <c r="X53" s="99">
        <v>1.2204691670962993E-4</v>
      </c>
      <c r="Y53" s="99">
        <v>1.2204691670962993E-4</v>
      </c>
      <c r="Z53" s="99">
        <v>1.2204691670962993E-4</v>
      </c>
      <c r="AA53" s="99">
        <v>1.2204691670962993E-4</v>
      </c>
      <c r="AB53" s="99">
        <v>1.2204691670962993E-4</v>
      </c>
      <c r="AC53" s="99">
        <v>1.2204691670962993E-4</v>
      </c>
      <c r="AD53" s="99">
        <v>1.2204691670962993E-4</v>
      </c>
      <c r="AE53" s="99">
        <v>1.2204691670962993E-4</v>
      </c>
      <c r="AF53" s="99">
        <v>1.2204691670962993E-4</v>
      </c>
      <c r="AG53" s="99">
        <v>1.2204691670962993E-4</v>
      </c>
      <c r="AH53" s="99">
        <v>1.2204691670962993E-4</v>
      </c>
      <c r="AI53" s="99">
        <v>1.2204691670962993E-4</v>
      </c>
      <c r="AJ53" s="99">
        <v>1.2204691670962993E-4</v>
      </c>
      <c r="AK53" s="99">
        <v>1.2204691670962993E-4</v>
      </c>
      <c r="AL53" s="99">
        <v>1.2575442637363272E-4</v>
      </c>
      <c r="AM53" s="99">
        <v>1.4753219490434692E-4</v>
      </c>
      <c r="AN53" s="99">
        <v>1.5920953296535398E-4</v>
      </c>
      <c r="AO53" s="99">
        <v>2.3213115696921519E-3</v>
      </c>
      <c r="AP53" s="99">
        <v>3.3807734145058143E-3</v>
      </c>
      <c r="AQ53" s="99">
        <v>4.3219429567523367E-3</v>
      </c>
      <c r="AR53" s="99">
        <v>7.7623722466593206E-3</v>
      </c>
      <c r="AS53" s="99">
        <v>7.3529436421866943E-3</v>
      </c>
      <c r="AT53" s="99">
        <v>8.390416243114842E-3</v>
      </c>
      <c r="AU53" s="99">
        <v>1.122998124855756E-2</v>
      </c>
      <c r="AV53" s="99">
        <v>1.6792528786400751E-2</v>
      </c>
      <c r="AW53" s="99">
        <v>2.250081786621207E-2</v>
      </c>
      <c r="AX53" s="99">
        <v>1.7940574511653391E-2</v>
      </c>
      <c r="AY53" s="99">
        <v>1.3959589213306861E-2</v>
      </c>
      <c r="AZ53"/>
      <c r="BA53"/>
      <c r="BB53"/>
      <c r="BC53"/>
      <c r="BD53"/>
      <c r="BE53"/>
      <c r="BF53"/>
      <c r="BG53"/>
      <c r="BH53"/>
      <c r="BI53" s="78"/>
    </row>
    <row r="54" spans="1:61" s="80" customFormat="1" x14ac:dyDescent="0.25">
      <c r="A54" s="93" t="s">
        <v>76</v>
      </c>
      <c r="B54" s="80">
        <v>19775713.189999998</v>
      </c>
      <c r="C54" s="80">
        <v>20161027.629999999</v>
      </c>
      <c r="D54" s="80">
        <v>20139848.069999997</v>
      </c>
      <c r="E54" s="80">
        <v>20097795.600000001</v>
      </c>
      <c r="F54" s="80">
        <v>19094530.419999998</v>
      </c>
      <c r="G54" s="80">
        <v>19420798.640000004</v>
      </c>
      <c r="H54" s="80">
        <v>19911750.639999997</v>
      </c>
      <c r="I54" s="475">
        <v>21446299.449999999</v>
      </c>
      <c r="J54" s="475">
        <v>22024174.880000003</v>
      </c>
      <c r="K54" s="475">
        <v>21638092.200000003</v>
      </c>
      <c r="L54" s="475">
        <v>21761430.140000001</v>
      </c>
      <c r="M54" s="475">
        <v>19905802.109999999</v>
      </c>
      <c r="N54" s="475">
        <v>19655896.729999997</v>
      </c>
      <c r="O54" s="475">
        <v>19516853.73</v>
      </c>
      <c r="P54" s="475">
        <v>19274255.900000002</v>
      </c>
      <c r="Q54" s="94"/>
      <c r="R54" t="s">
        <v>76</v>
      </c>
      <c r="S54" s="99">
        <v>0.1070793271052916</v>
      </c>
      <c r="T54" s="99">
        <v>0.1070793271052916</v>
      </c>
      <c r="U54" s="99">
        <v>0.1070793271052916</v>
      </c>
      <c r="V54" s="99">
        <v>0.1070793271052916</v>
      </c>
      <c r="W54" s="99">
        <v>0.1070793271052916</v>
      </c>
      <c r="X54" s="99">
        <v>0.1070793271052916</v>
      </c>
      <c r="Y54" s="99">
        <v>0.1070793271052916</v>
      </c>
      <c r="Z54" s="99">
        <v>0.1070793271052916</v>
      </c>
      <c r="AA54" s="99">
        <v>0.1070793271052916</v>
      </c>
      <c r="AB54" s="99">
        <v>0.1070793271052916</v>
      </c>
      <c r="AC54" s="99">
        <v>0.1070793271052916</v>
      </c>
      <c r="AD54" s="99">
        <v>0.1070793271052916</v>
      </c>
      <c r="AE54" s="99">
        <v>0.1070793271052916</v>
      </c>
      <c r="AF54" s="99">
        <v>0.1070793271052916</v>
      </c>
      <c r="AG54" s="99">
        <v>0.1070793271052916</v>
      </c>
      <c r="AH54" s="99">
        <v>0.1070793271052916</v>
      </c>
      <c r="AI54" s="99">
        <v>0.1070793271052916</v>
      </c>
      <c r="AJ54" s="99">
        <v>0.1070793271052916</v>
      </c>
      <c r="AK54" s="99">
        <v>0.1070793271052916</v>
      </c>
      <c r="AL54" s="99">
        <v>0.10995235013841348</v>
      </c>
      <c r="AM54" s="99">
        <v>0.11113992907332176</v>
      </c>
      <c r="AN54" s="99">
        <v>0.11286171892469819</v>
      </c>
      <c r="AO54" s="99">
        <v>0.10584472805170374</v>
      </c>
      <c r="AP54" s="99">
        <v>0.10905267266537769</v>
      </c>
      <c r="AQ54" s="99">
        <v>0.1122503852478704</v>
      </c>
      <c r="AR54" s="99">
        <v>0.11195520706832898</v>
      </c>
      <c r="AS54" s="99">
        <v>0.11554332495080794</v>
      </c>
      <c r="AT54" s="99">
        <v>0.11601692194873929</v>
      </c>
      <c r="AU54" s="99">
        <v>0.11846797602413653</v>
      </c>
      <c r="AV54" s="99">
        <v>0.11046770006326123</v>
      </c>
      <c r="AW54" s="99">
        <v>0.1086759763625192</v>
      </c>
      <c r="AX54" s="99">
        <v>0.10999104454971544</v>
      </c>
      <c r="AY54" s="99">
        <v>0.11408552672201937</v>
      </c>
      <c r="AZ54"/>
      <c r="BA54"/>
      <c r="BB54"/>
      <c r="BC54"/>
      <c r="BD54"/>
      <c r="BE54"/>
      <c r="BF54"/>
      <c r="BG54"/>
      <c r="BH54"/>
      <c r="BI54" s="78"/>
    </row>
    <row r="55" spans="1:61" s="80" customFormat="1" x14ac:dyDescent="0.25">
      <c r="A55" s="93" t="s">
        <v>77</v>
      </c>
      <c r="B55" s="80">
        <v>55864.65</v>
      </c>
      <c r="C55" s="80">
        <v>54471.86</v>
      </c>
      <c r="D55" s="80">
        <v>63103.11</v>
      </c>
      <c r="E55" s="80">
        <v>80264.23000000001</v>
      </c>
      <c r="F55" s="80">
        <v>109858.94</v>
      </c>
      <c r="G55" s="80">
        <v>130191.72</v>
      </c>
      <c r="H55" s="80">
        <v>158911.15</v>
      </c>
      <c r="I55" s="475">
        <v>201743.91</v>
      </c>
      <c r="J55" s="475">
        <v>215366.65</v>
      </c>
      <c r="K55" s="475">
        <v>232083.96000000002</v>
      </c>
      <c r="L55" s="475">
        <v>223476.91999999998</v>
      </c>
      <c r="M55" s="475">
        <v>177607.69</v>
      </c>
      <c r="N55" s="475">
        <v>165318.66999999998</v>
      </c>
      <c r="O55" s="475">
        <v>166707.94999999998</v>
      </c>
      <c r="P55" s="475">
        <v>176923.54</v>
      </c>
      <c r="Q55" s="94"/>
      <c r="R55" t="s">
        <v>77</v>
      </c>
      <c r="S55" s="99">
        <v>3.0248967880448053E-4</v>
      </c>
      <c r="T55" s="99">
        <v>3.0248967880448053E-4</v>
      </c>
      <c r="U55" s="99">
        <v>3.0248967880448053E-4</v>
      </c>
      <c r="V55" s="99">
        <v>3.0248967880448053E-4</v>
      </c>
      <c r="W55" s="99">
        <v>3.0248967880448053E-4</v>
      </c>
      <c r="X55" s="99">
        <v>3.0248967880448053E-4</v>
      </c>
      <c r="Y55" s="99">
        <v>3.0248967880448053E-4</v>
      </c>
      <c r="Z55" s="99">
        <v>3.0248967880448053E-4</v>
      </c>
      <c r="AA55" s="99">
        <v>3.0248967880448053E-4</v>
      </c>
      <c r="AB55" s="99">
        <v>3.0248967880448053E-4</v>
      </c>
      <c r="AC55" s="99">
        <v>3.0248967880448053E-4</v>
      </c>
      <c r="AD55" s="99">
        <v>3.0248967880448053E-4</v>
      </c>
      <c r="AE55" s="99">
        <v>3.0248967880448053E-4</v>
      </c>
      <c r="AF55" s="99">
        <v>3.0248967880448053E-4</v>
      </c>
      <c r="AG55" s="99">
        <v>3.0248967880448053E-4</v>
      </c>
      <c r="AH55" s="99">
        <v>3.0248967880448053E-4</v>
      </c>
      <c r="AI55" s="99">
        <v>3.0248967880448053E-4</v>
      </c>
      <c r="AJ55" s="99">
        <v>3.0248967880448053E-4</v>
      </c>
      <c r="AK55" s="99">
        <v>3.0248967880448053E-4</v>
      </c>
      <c r="AL55" s="99">
        <v>2.9707359829706458E-4</v>
      </c>
      <c r="AM55" s="99">
        <v>3.482288021900665E-4</v>
      </c>
      <c r="AN55" s="99">
        <v>4.5073395840324542E-4</v>
      </c>
      <c r="AO55" s="99">
        <v>6.0896965636657112E-4</v>
      </c>
      <c r="AP55" s="99">
        <v>7.310592776375392E-4</v>
      </c>
      <c r="AQ55" s="99">
        <v>8.9584477679467982E-4</v>
      </c>
      <c r="AR55" s="99">
        <v>1.0531551735292182E-3</v>
      </c>
      <c r="AS55" s="99">
        <v>1.1298574843370893E-3</v>
      </c>
      <c r="AT55" s="99">
        <v>1.2443641714806229E-3</v>
      </c>
      <c r="AU55" s="99">
        <v>1.2165955192367645E-3</v>
      </c>
      <c r="AV55" s="99">
        <v>9.8563790192570549E-4</v>
      </c>
      <c r="AW55" s="99">
        <v>9.1403450679419156E-4</v>
      </c>
      <c r="AX55" s="99">
        <v>9.3951524200113629E-4</v>
      </c>
      <c r="AY55" s="99">
        <v>1.0472215039141544E-3</v>
      </c>
      <c r="AZ55"/>
      <c r="BA55"/>
      <c r="BB55"/>
      <c r="BC55"/>
      <c r="BD55"/>
      <c r="BE55"/>
      <c r="BF55"/>
      <c r="BG55"/>
      <c r="BH55"/>
      <c r="BI55" s="78"/>
    </row>
    <row r="56" spans="1:61" s="80" customFormat="1" x14ac:dyDescent="0.25">
      <c r="A56" s="93" t="s">
        <v>78</v>
      </c>
      <c r="B56" s="80">
        <v>15520689.969999999</v>
      </c>
      <c r="C56" s="80">
        <v>14670255.24</v>
      </c>
      <c r="D56" s="80">
        <v>13974504.619999997</v>
      </c>
      <c r="E56" s="80">
        <v>13709452.530000001</v>
      </c>
      <c r="F56" s="80">
        <v>14594255.869999999</v>
      </c>
      <c r="G56" s="80">
        <v>14038364.370000001</v>
      </c>
      <c r="H56" s="80">
        <v>13320192.09</v>
      </c>
      <c r="I56" s="475">
        <v>12884609.960000001</v>
      </c>
      <c r="J56" s="475">
        <v>13155503.15</v>
      </c>
      <c r="K56" s="475">
        <v>14841265.110000001</v>
      </c>
      <c r="L56" s="475">
        <v>14619223.199999999</v>
      </c>
      <c r="M56" s="475">
        <v>15515515.4</v>
      </c>
      <c r="N56" s="475">
        <v>14423776.02</v>
      </c>
      <c r="O56" s="475">
        <v>14595249.27</v>
      </c>
      <c r="P56" s="475">
        <v>14271027.889999999</v>
      </c>
      <c r="Q56" s="94"/>
      <c r="R56" t="s">
        <v>78</v>
      </c>
      <c r="S56" s="99">
        <v>8.4039701740711209E-2</v>
      </c>
      <c r="T56" s="99">
        <v>8.4039701740711209E-2</v>
      </c>
      <c r="U56" s="99">
        <v>8.4039701740711209E-2</v>
      </c>
      <c r="V56" s="99">
        <v>8.4039701740711209E-2</v>
      </c>
      <c r="W56" s="99">
        <v>8.4039701740711209E-2</v>
      </c>
      <c r="X56" s="99">
        <v>8.4039701740711209E-2</v>
      </c>
      <c r="Y56" s="99">
        <v>8.4039701740711209E-2</v>
      </c>
      <c r="Z56" s="99">
        <v>8.4039701740711209E-2</v>
      </c>
      <c r="AA56" s="99">
        <v>8.4039701740711209E-2</v>
      </c>
      <c r="AB56" s="99">
        <v>8.4039701740711209E-2</v>
      </c>
      <c r="AC56" s="99">
        <v>8.4039701740711209E-2</v>
      </c>
      <c r="AD56" s="99">
        <v>8.4039701740711209E-2</v>
      </c>
      <c r="AE56" s="99">
        <v>8.4039701740711209E-2</v>
      </c>
      <c r="AF56" s="99">
        <v>8.4039701740711209E-2</v>
      </c>
      <c r="AG56" s="99">
        <v>8.4039701740711209E-2</v>
      </c>
      <c r="AH56" s="99">
        <v>8.4039701740711209E-2</v>
      </c>
      <c r="AI56" s="99">
        <v>8.4039701740711209E-2</v>
      </c>
      <c r="AJ56" s="99">
        <v>8.4039701740711209E-2</v>
      </c>
      <c r="AK56" s="99">
        <v>8.4039701740711209E-2</v>
      </c>
      <c r="AL56" s="99">
        <v>8.0007282881164085E-2</v>
      </c>
      <c r="AM56" s="99">
        <v>7.7117039160544534E-2</v>
      </c>
      <c r="AN56" s="99">
        <v>7.6987168585412061E-2</v>
      </c>
      <c r="AO56" s="99">
        <v>8.089882336457746E-2</v>
      </c>
      <c r="AP56" s="99">
        <v>7.8828949456576564E-2</v>
      </c>
      <c r="AQ56" s="99">
        <v>7.5091172077782514E-2</v>
      </c>
      <c r="AR56" s="99">
        <v>6.7260982689787724E-2</v>
      </c>
      <c r="AS56" s="99">
        <v>6.9016459578340725E-2</v>
      </c>
      <c r="AT56" s="99">
        <v>7.9574385762503475E-2</v>
      </c>
      <c r="AU56" s="99">
        <v>7.9586211586602104E-2</v>
      </c>
      <c r="AV56" s="99">
        <v>8.6103704440680315E-2</v>
      </c>
      <c r="AW56" s="99">
        <v>7.9747974022235893E-2</v>
      </c>
      <c r="AX56" s="99">
        <v>8.2254380489778442E-2</v>
      </c>
      <c r="AY56" s="99">
        <v>8.4471107063348594E-2</v>
      </c>
      <c r="AZ56"/>
      <c r="BA56"/>
      <c r="BB56"/>
      <c r="BC56"/>
      <c r="BD56"/>
      <c r="BE56"/>
      <c r="BF56"/>
      <c r="BG56"/>
      <c r="BH56"/>
      <c r="BI56" s="78"/>
    </row>
    <row r="57" spans="1:61" s="80" customFormat="1" x14ac:dyDescent="0.25">
      <c r="A57" s="93" t="s">
        <v>79</v>
      </c>
      <c r="B57" s="80">
        <v>293983.25</v>
      </c>
      <c r="C57" s="80">
        <v>307221.74</v>
      </c>
      <c r="D57" s="80">
        <v>357319.79</v>
      </c>
      <c r="E57" s="80">
        <v>384472.42</v>
      </c>
      <c r="F57" s="80">
        <v>374337.29</v>
      </c>
      <c r="G57" s="80">
        <v>372976.41999999993</v>
      </c>
      <c r="H57" s="80">
        <v>354325.76000000001</v>
      </c>
      <c r="I57" s="475">
        <v>409350.47000000003</v>
      </c>
      <c r="J57" s="475">
        <v>358027.13</v>
      </c>
      <c r="K57" s="475">
        <v>416005.11</v>
      </c>
      <c r="L57" s="475">
        <v>375288.76</v>
      </c>
      <c r="M57" s="475">
        <v>371199.35</v>
      </c>
      <c r="N57" s="475">
        <v>337408.71</v>
      </c>
      <c r="O57" s="475">
        <v>340095.80999999994</v>
      </c>
      <c r="P57" s="475">
        <v>322735.66000000003</v>
      </c>
      <c r="Q57" s="94"/>
      <c r="R57" t="s">
        <v>79</v>
      </c>
      <c r="S57" s="99">
        <v>1.5918277276667321E-3</v>
      </c>
      <c r="T57" s="99">
        <v>1.5918277276667321E-3</v>
      </c>
      <c r="U57" s="99">
        <v>1.5918277276667321E-3</v>
      </c>
      <c r="V57" s="99">
        <v>1.5918277276667321E-3</v>
      </c>
      <c r="W57" s="99">
        <v>1.5918277276667321E-3</v>
      </c>
      <c r="X57" s="99">
        <v>1.5918277276667321E-3</v>
      </c>
      <c r="Y57" s="99">
        <v>1.5918277276667321E-3</v>
      </c>
      <c r="Z57" s="99">
        <v>1.5918277276667321E-3</v>
      </c>
      <c r="AA57" s="99">
        <v>1.5918277276667321E-3</v>
      </c>
      <c r="AB57" s="99">
        <v>1.5918277276667321E-3</v>
      </c>
      <c r="AC57" s="99">
        <v>1.5918277276667321E-3</v>
      </c>
      <c r="AD57" s="99">
        <v>1.5918277276667321E-3</v>
      </c>
      <c r="AE57" s="99">
        <v>1.5918277276667321E-3</v>
      </c>
      <c r="AF57" s="99">
        <v>1.5918277276667321E-3</v>
      </c>
      <c r="AG57" s="99">
        <v>1.5918277276667321E-3</v>
      </c>
      <c r="AH57" s="99">
        <v>1.5918277276667321E-3</v>
      </c>
      <c r="AI57" s="99">
        <v>1.5918277276667321E-3</v>
      </c>
      <c r="AJ57" s="99">
        <v>1.5918277276667321E-3</v>
      </c>
      <c r="AK57" s="99">
        <v>1.5918277276667321E-3</v>
      </c>
      <c r="AL57" s="99">
        <v>1.6754975463823929E-3</v>
      </c>
      <c r="AM57" s="99">
        <v>1.9718369264289208E-3</v>
      </c>
      <c r="AN57" s="99">
        <v>2.1590536128419232E-3</v>
      </c>
      <c r="AO57" s="99">
        <v>2.0750250353452661E-3</v>
      </c>
      <c r="AP57" s="99">
        <v>2.0943564781311388E-3</v>
      </c>
      <c r="AQ57" s="99">
        <v>1.9974739430166184E-3</v>
      </c>
      <c r="AR57" s="99">
        <v>2.1369148901055654E-3</v>
      </c>
      <c r="AS57" s="99">
        <v>1.8782835338072446E-3</v>
      </c>
      <c r="AT57" s="99">
        <v>2.2304938869401199E-3</v>
      </c>
      <c r="AU57" s="99">
        <v>2.0430504583467566E-3</v>
      </c>
      <c r="AV57" s="99">
        <v>2.0599792077144047E-3</v>
      </c>
      <c r="AW57" s="99">
        <v>1.8655074096163154E-3</v>
      </c>
      <c r="AX57" s="99">
        <v>1.9166764226644407E-3</v>
      </c>
      <c r="AY57" s="99">
        <v>1.9102925661103503E-3</v>
      </c>
      <c r="AZ57"/>
      <c r="BA57"/>
      <c r="BB57"/>
      <c r="BC57"/>
      <c r="BD57"/>
      <c r="BE57"/>
      <c r="BF57"/>
      <c r="BG57"/>
      <c r="BH57"/>
      <c r="BI57" s="78"/>
    </row>
    <row r="58" spans="1:61" s="80" customFormat="1" x14ac:dyDescent="0.25">
      <c r="A58" s="93" t="s">
        <v>81</v>
      </c>
      <c r="B58" s="80">
        <v>313106.03999999998</v>
      </c>
      <c r="C58" s="80">
        <v>299050.86</v>
      </c>
      <c r="D58" s="80">
        <v>344398.8</v>
      </c>
      <c r="E58" s="80">
        <v>358348.2</v>
      </c>
      <c r="F58" s="80">
        <v>374410.41</v>
      </c>
      <c r="G58" s="80">
        <v>418246.64</v>
      </c>
      <c r="H58" s="80">
        <v>456539.56</v>
      </c>
      <c r="I58" s="475">
        <v>586636.32999999996</v>
      </c>
      <c r="J58" s="475">
        <v>599852.19000000006</v>
      </c>
      <c r="K58" s="475">
        <v>564890.78</v>
      </c>
      <c r="L58" s="475">
        <v>607343.5</v>
      </c>
      <c r="M58" s="475">
        <v>640712.30000000005</v>
      </c>
      <c r="N58" s="475">
        <v>575670.96</v>
      </c>
      <c r="O58" s="475">
        <v>649143.49</v>
      </c>
      <c r="P58" s="475">
        <v>637889.47200000018</v>
      </c>
      <c r="Q58" s="94"/>
      <c r="R58" t="s">
        <v>81</v>
      </c>
      <c r="S58" s="99">
        <v>1.6953716790733108E-3</v>
      </c>
      <c r="T58" s="99">
        <v>1.6953716790733108E-3</v>
      </c>
      <c r="U58" s="99">
        <v>1.6953716790733108E-3</v>
      </c>
      <c r="V58" s="99">
        <v>1.6953716790733108E-3</v>
      </c>
      <c r="W58" s="99">
        <v>1.6953716790733108E-3</v>
      </c>
      <c r="X58" s="99">
        <v>1.6953716790733108E-3</v>
      </c>
      <c r="Y58" s="99">
        <v>1.6953716790733108E-3</v>
      </c>
      <c r="Z58" s="99">
        <v>1.6953716790733108E-3</v>
      </c>
      <c r="AA58" s="99">
        <v>1.6953716790733108E-3</v>
      </c>
      <c r="AB58" s="99">
        <v>1.6953716790733108E-3</v>
      </c>
      <c r="AC58" s="99">
        <v>1.6953716790733108E-3</v>
      </c>
      <c r="AD58" s="99">
        <v>1.6953716790733108E-3</v>
      </c>
      <c r="AE58" s="99">
        <v>1.6953716790733108E-3</v>
      </c>
      <c r="AF58" s="99">
        <v>1.6953716790733108E-3</v>
      </c>
      <c r="AG58" s="99">
        <v>1.6953716790733108E-3</v>
      </c>
      <c r="AH58" s="99">
        <v>1.6953716790733108E-3</v>
      </c>
      <c r="AI58" s="99">
        <v>1.6953716790733108E-3</v>
      </c>
      <c r="AJ58" s="99">
        <v>1.6953716790733108E-3</v>
      </c>
      <c r="AK58" s="99">
        <v>1.6953716790733108E-3</v>
      </c>
      <c r="AL58" s="99">
        <v>1.6309359558133629E-3</v>
      </c>
      <c r="AM58" s="99">
        <v>1.9005336123638955E-3</v>
      </c>
      <c r="AN58" s="99">
        <v>2.0123497437485897E-3</v>
      </c>
      <c r="AO58" s="99">
        <v>2.0754303538498275E-3</v>
      </c>
      <c r="AP58" s="99">
        <v>2.3485601581477522E-3</v>
      </c>
      <c r="AQ58" s="99">
        <v>2.5736934143774136E-3</v>
      </c>
      <c r="AR58" s="99">
        <v>3.0623927429566209E-3</v>
      </c>
      <c r="AS58" s="99">
        <v>3.1469472472525051E-3</v>
      </c>
      <c r="AT58" s="99">
        <v>3.0287739291924476E-3</v>
      </c>
      <c r="AU58" s="99">
        <v>3.3063431370790948E-3</v>
      </c>
      <c r="AV58" s="99">
        <v>3.5556474334528716E-3</v>
      </c>
      <c r="AW58" s="99">
        <v>3.1828414903128533E-3</v>
      </c>
      <c r="AX58" s="99">
        <v>3.6583750391076869E-3</v>
      </c>
      <c r="AY58" s="99">
        <v>3.7757076994889768E-3</v>
      </c>
      <c r="AZ58"/>
      <c r="BA58"/>
      <c r="BB58"/>
      <c r="BC58"/>
      <c r="BD58"/>
      <c r="BE58"/>
      <c r="BF58"/>
      <c r="BG58"/>
      <c r="BH58"/>
      <c r="BI58" s="78"/>
    </row>
    <row r="59" spans="1:61" s="80" customFormat="1" x14ac:dyDescent="0.25">
      <c r="A59" s="93" t="s">
        <v>82</v>
      </c>
      <c r="B59" s="80">
        <v>8257468.1600000001</v>
      </c>
      <c r="C59" s="80">
        <v>10301698.609999999</v>
      </c>
      <c r="D59" s="80">
        <v>11387276.4</v>
      </c>
      <c r="E59" s="80">
        <v>10003428.510000002</v>
      </c>
      <c r="F59" s="80">
        <v>9941958.4099999983</v>
      </c>
      <c r="G59" s="80">
        <v>10129311.329999998</v>
      </c>
      <c r="H59" s="80">
        <v>10184621.469999999</v>
      </c>
      <c r="I59" s="475">
        <v>10969353.790000001</v>
      </c>
      <c r="J59" s="475">
        <v>11262425.840000002</v>
      </c>
      <c r="K59" s="475">
        <v>11534436.510000002</v>
      </c>
      <c r="L59" s="475">
        <v>11543249.950000001</v>
      </c>
      <c r="M59" s="475">
        <v>10346073.1</v>
      </c>
      <c r="N59" s="475">
        <v>11416212.08</v>
      </c>
      <c r="O59" s="475">
        <v>11700328</v>
      </c>
      <c r="P59" s="475">
        <v>10880790.459999999</v>
      </c>
      <c r="Q59" s="94"/>
      <c r="R59" t="s">
        <v>82</v>
      </c>
      <c r="S59" s="99">
        <v>4.4711618017057746E-2</v>
      </c>
      <c r="T59" s="99">
        <v>4.4711618017057746E-2</v>
      </c>
      <c r="U59" s="99">
        <v>4.4711618017057746E-2</v>
      </c>
      <c r="V59" s="99">
        <v>4.4711618017057746E-2</v>
      </c>
      <c r="W59" s="99">
        <v>4.4711618017057746E-2</v>
      </c>
      <c r="X59" s="99">
        <v>4.4711618017057746E-2</v>
      </c>
      <c r="Y59" s="99">
        <v>4.4711618017057746E-2</v>
      </c>
      <c r="Z59" s="99">
        <v>4.4711618017057746E-2</v>
      </c>
      <c r="AA59" s="99">
        <v>4.4711618017057746E-2</v>
      </c>
      <c r="AB59" s="99">
        <v>4.4711618017057746E-2</v>
      </c>
      <c r="AC59" s="99">
        <v>4.4711618017057746E-2</v>
      </c>
      <c r="AD59" s="99">
        <v>4.4711618017057746E-2</v>
      </c>
      <c r="AE59" s="99">
        <v>4.4711618017057746E-2</v>
      </c>
      <c r="AF59" s="99">
        <v>4.4711618017057746E-2</v>
      </c>
      <c r="AG59" s="99">
        <v>4.4711618017057746E-2</v>
      </c>
      <c r="AH59" s="99">
        <v>4.4711618017057746E-2</v>
      </c>
      <c r="AI59" s="99">
        <v>4.4711618017057746E-2</v>
      </c>
      <c r="AJ59" s="99">
        <v>4.4711618017057746E-2</v>
      </c>
      <c r="AK59" s="99">
        <v>4.4711618017057746E-2</v>
      </c>
      <c r="AL59" s="99">
        <v>5.6182452272504894E-2</v>
      </c>
      <c r="AM59" s="99">
        <v>6.2839654352681074E-2</v>
      </c>
      <c r="AN59" s="99">
        <v>5.6175520900358475E-2</v>
      </c>
      <c r="AO59" s="99">
        <v>5.5110225863716153E-2</v>
      </c>
      <c r="AP59" s="99">
        <v>5.6878632710863179E-2</v>
      </c>
      <c r="AQ59" s="99">
        <v>5.741472481654341E-2</v>
      </c>
      <c r="AR59" s="99">
        <v>5.7262852168428961E-2</v>
      </c>
      <c r="AS59" s="99">
        <v>5.9084988911307444E-2</v>
      </c>
      <c r="AT59" s="99">
        <v>6.1844168512386631E-2</v>
      </c>
      <c r="AU59" s="99">
        <v>6.2840789852482343E-2</v>
      </c>
      <c r="AV59" s="99">
        <v>5.7415767208356686E-2</v>
      </c>
      <c r="AW59" s="99">
        <v>6.3119378942503551E-2</v>
      </c>
      <c r="AX59" s="99">
        <v>6.5939485743857287E-2</v>
      </c>
      <c r="AY59" s="99">
        <v>6.4404079577516829E-2</v>
      </c>
      <c r="AZ59"/>
      <c r="BA59"/>
      <c r="BB59"/>
      <c r="BC59"/>
      <c r="BD59"/>
      <c r="BE59"/>
      <c r="BF59"/>
      <c r="BG59"/>
      <c r="BH59"/>
      <c r="BI59" s="78"/>
    </row>
    <row r="60" spans="1:61" s="80" customFormat="1" x14ac:dyDescent="0.25">
      <c r="A60" s="93" t="s">
        <v>83</v>
      </c>
      <c r="B60" s="80">
        <v>3541.32</v>
      </c>
      <c r="C60" s="80">
        <v>2537.4700000000003</v>
      </c>
      <c r="D60" s="80">
        <v>3159.13</v>
      </c>
      <c r="E60" s="80">
        <v>3385.31</v>
      </c>
      <c r="F60" s="80">
        <v>3739.84</v>
      </c>
      <c r="G60" s="80">
        <v>5035.6000000000004</v>
      </c>
      <c r="H60" s="80">
        <v>5624.58</v>
      </c>
      <c r="I60" s="475">
        <v>11468.71</v>
      </c>
      <c r="J60" s="475">
        <v>11102.25</v>
      </c>
      <c r="K60" s="475">
        <v>12497.189999999999</v>
      </c>
      <c r="L60" s="475">
        <v>11581.930000000002</v>
      </c>
      <c r="M60" s="475">
        <v>13635.739999999998</v>
      </c>
      <c r="N60" s="475">
        <v>12187.97</v>
      </c>
      <c r="O60" s="475">
        <v>12232.199999999999</v>
      </c>
      <c r="P60" s="475">
        <v>10383.727000000001</v>
      </c>
      <c r="Q60" s="94"/>
      <c r="R60" t="s">
        <v>83</v>
      </c>
      <c r="S60" s="99">
        <v>1.9175144735425409E-5</v>
      </c>
      <c r="T60" s="99">
        <v>1.9175144735425409E-5</v>
      </c>
      <c r="U60" s="99">
        <v>1.9175144735425409E-5</v>
      </c>
      <c r="V60" s="99">
        <v>1.9175144735425409E-5</v>
      </c>
      <c r="W60" s="99">
        <v>1.9175144735425409E-5</v>
      </c>
      <c r="X60" s="99">
        <v>1.9175144735425409E-5</v>
      </c>
      <c r="Y60" s="99">
        <v>1.9175144735425409E-5</v>
      </c>
      <c r="Z60" s="99">
        <v>1.9175144735425409E-5</v>
      </c>
      <c r="AA60" s="99">
        <v>1.9175144735425409E-5</v>
      </c>
      <c r="AB60" s="99">
        <v>1.9175144735425409E-5</v>
      </c>
      <c r="AC60" s="99">
        <v>1.9175144735425409E-5</v>
      </c>
      <c r="AD60" s="99">
        <v>1.9175144735425409E-5</v>
      </c>
      <c r="AE60" s="99">
        <v>1.9175144735425409E-5</v>
      </c>
      <c r="AF60" s="99">
        <v>1.9175144735425409E-5</v>
      </c>
      <c r="AG60" s="99">
        <v>1.9175144735425409E-5</v>
      </c>
      <c r="AH60" s="99">
        <v>1.9175144735425409E-5</v>
      </c>
      <c r="AI60" s="99">
        <v>1.9175144735425409E-5</v>
      </c>
      <c r="AJ60" s="99">
        <v>1.9175144735425409E-5</v>
      </c>
      <c r="AK60" s="99">
        <v>1.9175144735425409E-5</v>
      </c>
      <c r="AL60" s="99">
        <v>1.3838619490335974E-5</v>
      </c>
      <c r="AM60" s="99">
        <v>1.7433373028091717E-5</v>
      </c>
      <c r="AN60" s="99">
        <v>1.9010637449858929E-5</v>
      </c>
      <c r="AO60" s="99">
        <v>2.0730666795674139E-5</v>
      </c>
      <c r="AP60" s="99">
        <v>2.8276161483015912E-5</v>
      </c>
      <c r="AQ60" s="99">
        <v>3.1707974013552985E-5</v>
      </c>
      <c r="AR60" s="99">
        <v>5.9869620204180031E-5</v>
      </c>
      <c r="AS60" s="99">
        <v>5.8244673701714959E-5</v>
      </c>
      <c r="AT60" s="99">
        <v>6.700616225346174E-5</v>
      </c>
      <c r="AU60" s="99">
        <v>6.3051361823466428E-5</v>
      </c>
      <c r="AV60" s="99">
        <v>7.5671848244884083E-5</v>
      </c>
      <c r="AW60" s="99">
        <v>6.7386370503539641E-5</v>
      </c>
      <c r="AX60" s="99">
        <v>6.8936954375638961E-5</v>
      </c>
      <c r="AY60" s="99">
        <v>6.1461929854975827E-5</v>
      </c>
      <c r="AZ60"/>
      <c r="BA60"/>
      <c r="BB60"/>
      <c r="BC60"/>
      <c r="BD60"/>
      <c r="BE60"/>
      <c r="BF60"/>
      <c r="BG60"/>
      <c r="BH60"/>
      <c r="BI60" s="78"/>
    </row>
    <row r="61" spans="1:61" s="80" customFormat="1" x14ac:dyDescent="0.25">
      <c r="A61" s="93" t="s">
        <v>85</v>
      </c>
      <c r="B61" s="80">
        <v>6791.7000000000007</v>
      </c>
      <c r="C61" s="80">
        <v>6860.0400000000009</v>
      </c>
      <c r="D61" s="80">
        <v>8183.48</v>
      </c>
      <c r="E61" s="80">
        <v>10150.630000000001</v>
      </c>
      <c r="F61" s="80">
        <v>11860.53</v>
      </c>
      <c r="G61" s="80">
        <v>13516.76</v>
      </c>
      <c r="H61" s="80">
        <v>13960.189999999999</v>
      </c>
      <c r="I61" s="475">
        <v>19665.919999999998</v>
      </c>
      <c r="J61" s="475">
        <v>32209.960000000003</v>
      </c>
      <c r="K61" s="475">
        <v>49340.81</v>
      </c>
      <c r="L61" s="475">
        <v>47900.310000000005</v>
      </c>
      <c r="M61" s="475">
        <v>53400.1</v>
      </c>
      <c r="N61" s="475">
        <v>58930.579999999994</v>
      </c>
      <c r="O61" s="475">
        <v>62077.4</v>
      </c>
      <c r="P61" s="475">
        <v>57485.714</v>
      </c>
      <c r="Q61" s="94"/>
      <c r="R61" t="s">
        <v>85</v>
      </c>
      <c r="S61" s="99">
        <v>3.6774939994010354E-5</v>
      </c>
      <c r="T61" s="99">
        <v>3.6774939994010354E-5</v>
      </c>
      <c r="U61" s="99">
        <v>3.6774939994010354E-5</v>
      </c>
      <c r="V61" s="99">
        <v>3.6774939994010354E-5</v>
      </c>
      <c r="W61" s="99">
        <v>3.6774939994010354E-5</v>
      </c>
      <c r="X61" s="99">
        <v>3.6774939994010354E-5</v>
      </c>
      <c r="Y61" s="99">
        <v>3.6774939994010354E-5</v>
      </c>
      <c r="Z61" s="99">
        <v>3.6774939994010354E-5</v>
      </c>
      <c r="AA61" s="99">
        <v>3.6774939994010354E-5</v>
      </c>
      <c r="AB61" s="99">
        <v>3.6774939994010354E-5</v>
      </c>
      <c r="AC61" s="99">
        <v>3.6774939994010354E-5</v>
      </c>
      <c r="AD61" s="99">
        <v>3.6774939994010354E-5</v>
      </c>
      <c r="AE61" s="99">
        <v>3.6774939994010354E-5</v>
      </c>
      <c r="AF61" s="99">
        <v>3.6774939994010354E-5</v>
      </c>
      <c r="AG61" s="99">
        <v>3.6774939994010354E-5</v>
      </c>
      <c r="AH61" s="99">
        <v>3.6774939994010354E-5</v>
      </c>
      <c r="AI61" s="99">
        <v>3.6774939994010354E-5</v>
      </c>
      <c r="AJ61" s="99">
        <v>3.6774939994010354E-5</v>
      </c>
      <c r="AK61" s="99">
        <v>3.6774939994010354E-5</v>
      </c>
      <c r="AL61" s="99">
        <v>3.741265246425944E-5</v>
      </c>
      <c r="AM61" s="99">
        <v>4.5159793838154173E-5</v>
      </c>
      <c r="AN61" s="99">
        <v>5.7002149527712844E-5</v>
      </c>
      <c r="AO61" s="99">
        <v>6.5745244569312327E-5</v>
      </c>
      <c r="AP61" s="99">
        <v>7.5900009628876433E-5</v>
      </c>
      <c r="AQ61" s="99">
        <v>7.8699092508998386E-5</v>
      </c>
      <c r="AR61" s="99">
        <v>1.0266116776566747E-4</v>
      </c>
      <c r="AS61" s="99">
        <v>1.6898003649217869E-4</v>
      </c>
      <c r="AT61" s="99">
        <v>2.6455053660680739E-4</v>
      </c>
      <c r="AU61" s="99">
        <v>2.6076653694731425E-4</v>
      </c>
      <c r="AV61" s="99">
        <v>2.963450655015155E-4</v>
      </c>
      <c r="AW61" s="99">
        <v>3.2582274963496654E-4</v>
      </c>
      <c r="AX61" s="99">
        <v>3.4984932322544517E-4</v>
      </c>
      <c r="AY61" s="99">
        <v>3.4026153822526358E-4</v>
      </c>
      <c r="AZ61"/>
      <c r="BA61"/>
      <c r="BB61"/>
      <c r="BC61"/>
      <c r="BD61"/>
      <c r="BE61"/>
      <c r="BF61"/>
      <c r="BG61"/>
      <c r="BH61"/>
      <c r="BI61" s="78"/>
    </row>
    <row r="62" spans="1:61" s="80" customFormat="1" x14ac:dyDescent="0.25">
      <c r="A62" s="95" t="s">
        <v>484</v>
      </c>
      <c r="B62" s="80">
        <v>184682830.23999998</v>
      </c>
      <c r="C62" s="80">
        <v>183361497.99999997</v>
      </c>
      <c r="D62" s="80">
        <v>181211633.28000003</v>
      </c>
      <c r="E62" s="80">
        <v>178074512.70000002</v>
      </c>
      <c r="F62" s="80">
        <v>180401336.66999999</v>
      </c>
      <c r="G62" s="80">
        <v>178086406.91999993</v>
      </c>
      <c r="H62" s="80">
        <v>177386924.74000004</v>
      </c>
      <c r="I62" s="475"/>
      <c r="J62" s="475"/>
      <c r="K62" s="475"/>
      <c r="L62" s="475"/>
      <c r="M62" s="475"/>
      <c r="N62" s="475"/>
      <c r="O62" s="475"/>
      <c r="P62" s="475"/>
      <c r="Q62" s="96"/>
      <c r="R62"/>
      <c r="S62"/>
      <c r="T62"/>
      <c r="U62"/>
      <c r="V62"/>
      <c r="W62"/>
      <c r="X62"/>
      <c r="Y62"/>
      <c r="Z62"/>
      <c r="AA62"/>
      <c r="AB62"/>
      <c r="AC62"/>
      <c r="AD62"/>
      <c r="AE62"/>
      <c r="AF62"/>
      <c r="AG62"/>
      <c r="AH62"/>
      <c r="AI62"/>
      <c r="AJ62"/>
      <c r="AK62"/>
      <c r="AL62"/>
      <c r="AM62"/>
      <c r="AN62"/>
      <c r="AO62"/>
      <c r="AP62"/>
      <c r="AQ62"/>
      <c r="AR62"/>
      <c r="AS62"/>
      <c r="AT62"/>
      <c r="AU62"/>
      <c r="AV62"/>
      <c r="AW62"/>
      <c r="AX62" s="99"/>
      <c r="AY62" s="99"/>
      <c r="AZ62"/>
      <c r="BA62"/>
      <c r="BB62"/>
      <c r="BC62"/>
      <c r="BD62"/>
      <c r="BE62"/>
      <c r="BF62"/>
      <c r="BG62"/>
      <c r="BH62"/>
      <c r="BI62" s="78"/>
    </row>
    <row r="63" spans="1:61" x14ac:dyDescent="0.25">
      <c r="I63" s="475">
        <v>191561429</v>
      </c>
      <c r="J63" s="475">
        <v>190613996</v>
      </c>
      <c r="K63" s="475">
        <v>186508070</v>
      </c>
      <c r="L63" s="475">
        <v>183690402</v>
      </c>
      <c r="M63" s="475">
        <v>180195678</v>
      </c>
      <c r="N63" s="475">
        <v>180866990</v>
      </c>
      <c r="O63" s="475">
        <v>181062155</v>
      </c>
      <c r="P63" s="475">
        <v>173695547.67600006</v>
      </c>
      <c r="Q63" s="100"/>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row>
    <row r="64" spans="1:61" s="80" customFormat="1" x14ac:dyDescent="0.25">
      <c r="A64" s="78"/>
      <c r="I64" s="475">
        <f>SUM(I11:I61)</f>
        <v>191561428.99999997</v>
      </c>
      <c r="J64" s="475">
        <f t="shared" ref="J64:P64" si="0">SUM(J11:J61)</f>
        <v>190613995.99999991</v>
      </c>
      <c r="K64" s="475">
        <f t="shared" si="0"/>
        <v>186508070.00000006</v>
      </c>
      <c r="L64" s="475">
        <f t="shared" si="0"/>
        <v>183690401.99999997</v>
      </c>
      <c r="M64" s="475">
        <f t="shared" si="0"/>
        <v>180195678.00000006</v>
      </c>
      <c r="N64" s="475">
        <f t="shared" si="0"/>
        <v>180866990</v>
      </c>
      <c r="O64" s="475">
        <f t="shared" si="0"/>
        <v>177440388.98710954</v>
      </c>
      <c r="P64" s="475">
        <f t="shared" si="0"/>
        <v>168945671.32046142</v>
      </c>
      <c r="Q64" s="100"/>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s="78"/>
    </row>
    <row r="65" spans="17:60" x14ac:dyDescent="0.25">
      <c r="Q65" s="100"/>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row>
    <row r="66" spans="17:60" ht="8.4499999999999993" customHeight="1" x14ac:dyDescent="0.25">
      <c r="Q66" s="100"/>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row>
    <row r="67" spans="17:60" x14ac:dyDescent="0.25">
      <c r="Q67" s="100"/>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row>
    <row r="68" spans="17:60" x14ac:dyDescent="0.25">
      <c r="Q68" s="100"/>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row>
    <row r="69" spans="17:60" x14ac:dyDescent="0.25">
      <c r="Q69" s="100"/>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7:60" customFormat="1" x14ac:dyDescent="0.25"/>
    <row r="71" spans="17:60" customFormat="1" x14ac:dyDescent="0.25"/>
    <row r="72" spans="17:60" customFormat="1" x14ac:dyDescent="0.25"/>
    <row r="73" spans="17:60" customFormat="1" x14ac:dyDescent="0.25"/>
    <row r="74" spans="17:60" customFormat="1" x14ac:dyDescent="0.25"/>
    <row r="75" spans="17:60" customFormat="1" x14ac:dyDescent="0.25"/>
    <row r="76" spans="17:60" customFormat="1" x14ac:dyDescent="0.25"/>
    <row r="77" spans="17:60" customFormat="1" x14ac:dyDescent="0.25"/>
    <row r="78" spans="17:60" customFormat="1" x14ac:dyDescent="0.25"/>
    <row r="79" spans="17:60" customFormat="1" x14ac:dyDescent="0.25"/>
    <row r="80" spans="17:6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s="78" customFormat="1" x14ac:dyDescent="0.25"/>
    <row r="187" s="78" customFormat="1" x14ac:dyDescent="0.25"/>
    <row r="188" s="78" customFormat="1" x14ac:dyDescent="0.25"/>
    <row r="189" s="78" customFormat="1" x14ac:dyDescent="0.25"/>
    <row r="190" s="78" customFormat="1" x14ac:dyDescent="0.25"/>
    <row r="191" s="78" customFormat="1" x14ac:dyDescent="0.25"/>
    <row r="192" s="78" customFormat="1" x14ac:dyDescent="0.25"/>
    <row r="193" s="78" customFormat="1" x14ac:dyDescent="0.25"/>
    <row r="194" s="78" customFormat="1" x14ac:dyDescent="0.25"/>
    <row r="195" s="78" customFormat="1" x14ac:dyDescent="0.25"/>
    <row r="196" s="78" customFormat="1" x14ac:dyDescent="0.25"/>
    <row r="197" s="78" customFormat="1" x14ac:dyDescent="0.25"/>
    <row r="198" s="78" customFormat="1" x14ac:dyDescent="0.25"/>
  </sheetData>
  <mergeCells count="7">
    <mergeCell ref="D5:J5"/>
    <mergeCell ref="R7:AW7"/>
    <mergeCell ref="R8:AV8"/>
    <mergeCell ref="B10:H10"/>
    <mergeCell ref="I10:P10"/>
    <mergeCell ref="D6:J6"/>
    <mergeCell ref="D7:J7"/>
  </mergeCells>
  <printOptions horizontalCentered="1"/>
  <pageMargins left="0" right="0" top="0.1" bottom="0" header="0" footer="0"/>
  <pageSetup scale="59"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71E00-1D09-4E2B-ACC7-C4C263CFD9B6}">
  <dimension ref="A1:AH60"/>
  <sheetViews>
    <sheetView tabSelected="1" topLeftCell="D1" workbookViewId="0">
      <selection activeCell="X3" sqref="X3"/>
    </sheetView>
  </sheetViews>
  <sheetFormatPr defaultColWidth="9.140625" defaultRowHeight="15" x14ac:dyDescent="0.25"/>
  <cols>
    <col min="1" max="1" width="21" customWidth="1"/>
    <col min="3" max="3" width="17.5703125" customWidth="1"/>
    <col min="4" max="4" width="16.42578125" customWidth="1"/>
    <col min="5" max="5" width="14.42578125" customWidth="1"/>
    <col min="6" max="6" width="11.85546875" customWidth="1"/>
    <col min="33" max="33" width="12.28515625" bestFit="1" customWidth="1"/>
  </cols>
  <sheetData>
    <row r="1" spans="1:34" x14ac:dyDescent="0.25">
      <c r="A1" s="1" t="s">
        <v>88</v>
      </c>
    </row>
    <row r="2" spans="1:34" s="1" customFormat="1" x14ac:dyDescent="0.25">
      <c r="A2" s="371" t="s">
        <v>89</v>
      </c>
      <c r="B2" s="372" t="s">
        <v>90</v>
      </c>
      <c r="C2" s="372" t="s">
        <v>90</v>
      </c>
      <c r="D2" s="372" t="s">
        <v>90</v>
      </c>
      <c r="E2" s="372" t="s">
        <v>90</v>
      </c>
      <c r="F2" s="372" t="s">
        <v>90</v>
      </c>
      <c r="G2" s="372" t="s">
        <v>90</v>
      </c>
      <c r="H2" s="372" t="s">
        <v>90</v>
      </c>
      <c r="I2" s="372" t="s">
        <v>90</v>
      </c>
      <c r="J2" s="372" t="s">
        <v>90</v>
      </c>
      <c r="K2" s="372" t="s">
        <v>90</v>
      </c>
      <c r="L2" s="372" t="s">
        <v>91</v>
      </c>
      <c r="M2" s="372" t="s">
        <v>92</v>
      </c>
      <c r="N2" s="372" t="s">
        <v>93</v>
      </c>
      <c r="O2" s="372" t="s">
        <v>92</v>
      </c>
      <c r="P2" s="372" t="s">
        <v>94</v>
      </c>
      <c r="Q2" s="372" t="s">
        <v>92</v>
      </c>
      <c r="R2" s="372" t="s">
        <v>95</v>
      </c>
      <c r="S2" s="372" t="s">
        <v>92</v>
      </c>
      <c r="T2" s="372" t="s">
        <v>96</v>
      </c>
      <c r="U2" s="372" t="s">
        <v>92</v>
      </c>
      <c r="V2" s="372" t="s">
        <v>97</v>
      </c>
      <c r="W2" s="372" t="s">
        <v>98</v>
      </c>
      <c r="X2" s="372" t="s">
        <v>485</v>
      </c>
      <c r="Y2" s="372" t="s">
        <v>97</v>
      </c>
      <c r="Z2" s="372" t="s">
        <v>99</v>
      </c>
      <c r="AA2" s="372" t="s">
        <v>100</v>
      </c>
      <c r="AB2" s="372" t="s">
        <v>101</v>
      </c>
      <c r="AC2" s="372" t="s">
        <v>92</v>
      </c>
      <c r="AD2" s="372" t="s">
        <v>92</v>
      </c>
      <c r="AE2" s="372" t="s">
        <v>92</v>
      </c>
      <c r="AF2" s="372" t="s">
        <v>102</v>
      </c>
      <c r="AG2" s="373" t="s">
        <v>103</v>
      </c>
      <c r="AH2" s="373" t="s">
        <v>103</v>
      </c>
    </row>
    <row r="3" spans="1:34" s="1" customFormat="1" x14ac:dyDescent="0.25">
      <c r="A3" s="374"/>
      <c r="B3" s="375">
        <v>1990</v>
      </c>
      <c r="C3" s="375">
        <v>1991</v>
      </c>
      <c r="D3" s="375">
        <v>1992</v>
      </c>
      <c r="E3" s="375">
        <v>1993</v>
      </c>
      <c r="F3" s="375">
        <v>1994</v>
      </c>
      <c r="G3" s="375">
        <v>1995</v>
      </c>
      <c r="H3" s="375">
        <v>1996</v>
      </c>
      <c r="I3" s="375">
        <v>1997</v>
      </c>
      <c r="J3" s="375">
        <v>1998</v>
      </c>
      <c r="K3" s="375">
        <v>1999</v>
      </c>
      <c r="L3" s="375">
        <v>2000</v>
      </c>
      <c r="M3" s="375">
        <v>2001</v>
      </c>
      <c r="N3" s="375">
        <v>2002</v>
      </c>
      <c r="O3" s="375">
        <v>2003</v>
      </c>
      <c r="P3" s="375">
        <v>2004</v>
      </c>
      <c r="Q3" s="375">
        <v>2005</v>
      </c>
      <c r="R3" s="375">
        <v>2006</v>
      </c>
      <c r="S3" s="375">
        <v>2007</v>
      </c>
      <c r="T3" s="375">
        <v>2008</v>
      </c>
      <c r="U3" s="375">
        <v>2009</v>
      </c>
      <c r="V3" s="375">
        <v>2010</v>
      </c>
      <c r="W3" s="375">
        <v>2011</v>
      </c>
      <c r="X3" s="375">
        <v>2012</v>
      </c>
      <c r="Y3" s="375">
        <v>2013</v>
      </c>
      <c r="Z3" s="375">
        <v>2014</v>
      </c>
      <c r="AA3" s="375">
        <v>2015</v>
      </c>
      <c r="AB3" s="375">
        <v>2016</v>
      </c>
      <c r="AC3" s="375">
        <v>2017</v>
      </c>
      <c r="AD3" s="375">
        <v>2018</v>
      </c>
      <c r="AE3" s="375">
        <v>2019</v>
      </c>
      <c r="AF3" s="375">
        <v>2020</v>
      </c>
      <c r="AG3" s="376">
        <v>2021</v>
      </c>
      <c r="AH3" s="376">
        <v>2022</v>
      </c>
    </row>
    <row r="4" spans="1:34" x14ac:dyDescent="0.25">
      <c r="A4" t="s">
        <v>104</v>
      </c>
      <c r="B4">
        <v>8.1077099743621581E-3</v>
      </c>
      <c r="C4">
        <v>8.1077099743621581E-3</v>
      </c>
      <c r="D4">
        <v>8.1077099743621581E-3</v>
      </c>
      <c r="E4">
        <v>8.1077099743621581E-3</v>
      </c>
      <c r="F4">
        <v>8.1077099743621581E-3</v>
      </c>
      <c r="G4">
        <v>8.1077099743621581E-3</v>
      </c>
      <c r="H4">
        <v>8.1077099743621581E-3</v>
      </c>
      <c r="I4">
        <v>8.1077099743621581E-3</v>
      </c>
      <c r="J4">
        <v>8.1077099743621581E-3</v>
      </c>
      <c r="K4">
        <v>8.1077099743621581E-3</v>
      </c>
      <c r="L4">
        <v>8.1077099743621581E-3</v>
      </c>
      <c r="M4">
        <v>6.960214821828568E-3</v>
      </c>
      <c r="N4">
        <v>5.8127196692949789E-3</v>
      </c>
      <c r="O4">
        <v>5.588483643217599E-3</v>
      </c>
      <c r="P4">
        <v>5.3642476171402182E-3</v>
      </c>
      <c r="Q4">
        <v>5.2638344964695619E-3</v>
      </c>
      <c r="R4">
        <v>5.1634213757989047E-3</v>
      </c>
      <c r="S4">
        <v>5.9886399653264685E-3</v>
      </c>
      <c r="T4">
        <v>6.8138585548540315E-3</v>
      </c>
      <c r="U4">
        <v>7.8513529194107184E-3</v>
      </c>
      <c r="V4">
        <v>8.8888472839674052E-3</v>
      </c>
      <c r="W4">
        <v>3.0944902320440425E-3</v>
      </c>
      <c r="X4">
        <v>2.3078948315878055E-2</v>
      </c>
      <c r="Y4">
        <v>9.7782793823383788E-3</v>
      </c>
      <c r="Z4">
        <v>6.8436961875243049E-3</v>
      </c>
      <c r="AA4">
        <v>3.909112992710231E-3</v>
      </c>
      <c r="AB4">
        <v>9.7452979789615715E-4</v>
      </c>
      <c r="AC4">
        <v>9.4242324878438823E-4</v>
      </c>
      <c r="AD4">
        <v>9.2101888270987569E-4</v>
      </c>
      <c r="AE4">
        <v>8.9961451663536315E-4</v>
      </c>
      <c r="AF4">
        <v>8.782101505608505E-4</v>
      </c>
      <c r="AG4">
        <v>8.8234153737393943E-4</v>
      </c>
      <c r="AH4">
        <v>8.8504909367559175E-4</v>
      </c>
    </row>
    <row r="5" spans="1:34" x14ac:dyDescent="0.25">
      <c r="A5" t="s">
        <v>105</v>
      </c>
      <c r="B5">
        <v>0</v>
      </c>
      <c r="C5">
        <v>0</v>
      </c>
      <c r="D5">
        <v>0</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0</v>
      </c>
      <c r="AC5">
        <v>0</v>
      </c>
      <c r="AD5">
        <v>0</v>
      </c>
      <c r="AE5">
        <v>0</v>
      </c>
      <c r="AF5">
        <v>0</v>
      </c>
      <c r="AG5">
        <v>0</v>
      </c>
      <c r="AH5">
        <v>0</v>
      </c>
    </row>
    <row r="6" spans="1:34" x14ac:dyDescent="0.25">
      <c r="A6" t="s">
        <v>106</v>
      </c>
      <c r="B6">
        <v>7.6572816424531507E-3</v>
      </c>
      <c r="C6">
        <v>7.6572816424531507E-3</v>
      </c>
      <c r="D6">
        <v>7.6572816424531507E-3</v>
      </c>
      <c r="E6">
        <v>7.6572816424531507E-3</v>
      </c>
      <c r="F6">
        <v>7.6572816424531507E-3</v>
      </c>
      <c r="G6">
        <v>7.6572816424531507E-3</v>
      </c>
      <c r="H6">
        <v>7.6572816424531507E-3</v>
      </c>
      <c r="I6">
        <v>7.6572816424531507E-3</v>
      </c>
      <c r="J6">
        <v>7.6572816424531507E-3</v>
      </c>
      <c r="K6">
        <v>7.6572816424531507E-3</v>
      </c>
      <c r="L6">
        <v>7.6572816424531507E-3</v>
      </c>
      <c r="M6">
        <v>9.1079859305142931E-3</v>
      </c>
      <c r="N6">
        <v>1.0558690218575435E-2</v>
      </c>
      <c r="O6">
        <v>9.9289814207561677E-3</v>
      </c>
      <c r="P6">
        <v>9.2992726229369008E-3</v>
      </c>
      <c r="Q6">
        <v>9.1251999382508595E-3</v>
      </c>
      <c r="R6">
        <v>8.9511272535648181E-3</v>
      </c>
      <c r="S6">
        <v>1.1097226618352439E-2</v>
      </c>
      <c r="T6">
        <v>1.3243325983140059E-2</v>
      </c>
      <c r="U6">
        <v>1.1581604683034985E-2</v>
      </c>
      <c r="V6">
        <v>9.9198833829299109E-3</v>
      </c>
      <c r="W6">
        <v>1.7679376624730838E-3</v>
      </c>
      <c r="X6">
        <v>1.6754700053101739E-2</v>
      </c>
      <c r="Y6">
        <v>6.713722205835374E-3</v>
      </c>
      <c r="Z6">
        <v>4.5537771877219423E-3</v>
      </c>
      <c r="AA6">
        <v>2.3938321696085098E-3</v>
      </c>
      <c r="AB6">
        <v>2.3388715149507772E-4</v>
      </c>
      <c r="AC6">
        <v>2.2618157970825318E-4</v>
      </c>
      <c r="AD6">
        <v>2.2104453185037016E-4</v>
      </c>
      <c r="AE6">
        <v>2.1590748399248714E-4</v>
      </c>
      <c r="AF6">
        <v>2.1077043613460412E-4</v>
      </c>
      <c r="AG6">
        <v>2.1348269021575372E-4</v>
      </c>
      <c r="AH6">
        <v>2.1587273988105921E-4</v>
      </c>
    </row>
    <row r="7" spans="1:34" x14ac:dyDescent="0.25">
      <c r="A7" t="s">
        <v>107</v>
      </c>
      <c r="B7">
        <v>7.2475876988211301E-3</v>
      </c>
      <c r="C7">
        <v>7.2475876988211301E-3</v>
      </c>
      <c r="D7">
        <v>7.2475876988211301E-3</v>
      </c>
      <c r="E7">
        <v>7.2475876988211301E-3</v>
      </c>
      <c r="F7">
        <v>7.2475876988211301E-3</v>
      </c>
      <c r="G7">
        <v>7.2475876988211301E-3</v>
      </c>
      <c r="H7">
        <v>7.2475876988211301E-3</v>
      </c>
      <c r="I7">
        <v>7.2475876988211301E-3</v>
      </c>
      <c r="J7">
        <v>7.2475876988211301E-3</v>
      </c>
      <c r="K7">
        <v>7.2475876988211301E-3</v>
      </c>
      <c r="L7">
        <v>7.2475876988211301E-3</v>
      </c>
      <c r="M7">
        <v>1.062019436250761E-2</v>
      </c>
      <c r="N7">
        <v>1.3992801026194089E-2</v>
      </c>
      <c r="O7">
        <v>9.5271377984697449E-3</v>
      </c>
      <c r="P7">
        <v>5.0614745707453996E-3</v>
      </c>
      <c r="Q7">
        <v>4.8553320924518322E-3</v>
      </c>
      <c r="R7">
        <v>4.6491896141582648E-3</v>
      </c>
      <c r="S7">
        <v>5.8173902512101139E-3</v>
      </c>
      <c r="T7">
        <v>6.985590888261963E-3</v>
      </c>
      <c r="U7">
        <v>6.6590832720342039E-3</v>
      </c>
      <c r="V7">
        <v>6.3325756558064439E-3</v>
      </c>
      <c r="W7">
        <v>2.4080238273401916E-3</v>
      </c>
      <c r="X7">
        <v>7.9497338351545311E-3</v>
      </c>
      <c r="Y7">
        <v>5.2425168053954396E-3</v>
      </c>
      <c r="Z7">
        <v>4.2716897963024662E-3</v>
      </c>
      <c r="AA7">
        <v>3.3008627872094919E-3</v>
      </c>
      <c r="AB7">
        <v>2.3300357781165185E-3</v>
      </c>
      <c r="AC7">
        <v>2.7819236459858672E-3</v>
      </c>
      <c r="AD7">
        <v>3.0831822245654329E-3</v>
      </c>
      <c r="AE7">
        <v>3.3844408031449983E-3</v>
      </c>
      <c r="AF7">
        <v>3.685699381724564E-3</v>
      </c>
      <c r="AG7">
        <v>3.7065309993173251E-3</v>
      </c>
      <c r="AH7">
        <v>3.7213916748806749E-3</v>
      </c>
    </row>
    <row r="8" spans="1:34" x14ac:dyDescent="0.25">
      <c r="A8" t="s">
        <v>108</v>
      </c>
      <c r="B8">
        <v>0.21747463218187657</v>
      </c>
      <c r="C8">
        <v>0.21747463218187657</v>
      </c>
      <c r="D8">
        <v>0.21747463218187657</v>
      </c>
      <c r="E8">
        <v>0.21747463218187657</v>
      </c>
      <c r="F8">
        <v>0.21747463218187657</v>
      </c>
      <c r="G8">
        <v>0.21747463218187657</v>
      </c>
      <c r="H8">
        <v>0.21747463218187657</v>
      </c>
      <c r="I8">
        <v>0.21747463218187657</v>
      </c>
      <c r="J8">
        <v>0.21747463218187657</v>
      </c>
      <c r="K8">
        <v>0.21747463218187657</v>
      </c>
      <c r="L8">
        <v>0.21747463218187657</v>
      </c>
      <c r="M8">
        <v>0.21882269846504501</v>
      </c>
      <c r="N8">
        <v>0.22017076474821345</v>
      </c>
      <c r="O8">
        <v>0.2087651043814456</v>
      </c>
      <c r="P8">
        <v>0.19735944401467775</v>
      </c>
      <c r="Q8">
        <v>0.18337841225737012</v>
      </c>
      <c r="R8">
        <v>0.16939738050006245</v>
      </c>
      <c r="S8">
        <v>0.26316350568596547</v>
      </c>
      <c r="T8">
        <v>0.35692963087186846</v>
      </c>
      <c r="U8">
        <v>0.28248147735381635</v>
      </c>
      <c r="V8">
        <v>0.20803332383576428</v>
      </c>
      <c r="W8">
        <v>0.20559979395158856</v>
      </c>
      <c r="X8">
        <v>0.20658299548727005</v>
      </c>
      <c r="Y8">
        <v>0.27096611925339725</v>
      </c>
      <c r="Z8">
        <v>0.26858305971346375</v>
      </c>
      <c r="AA8">
        <v>0.26620000017353024</v>
      </c>
      <c r="AB8">
        <v>0.26381694063359673</v>
      </c>
      <c r="AC8">
        <v>0.28781939707076154</v>
      </c>
      <c r="AD8">
        <v>0.30382103469553812</v>
      </c>
      <c r="AE8">
        <v>0.31982267232031469</v>
      </c>
      <c r="AF8">
        <v>0.33582430994509122</v>
      </c>
      <c r="AG8">
        <v>0.33311682833132844</v>
      </c>
      <c r="AH8">
        <v>0.3315635401979356</v>
      </c>
    </row>
    <row r="9" spans="1:34" x14ac:dyDescent="0.25">
      <c r="A9" t="s">
        <v>109</v>
      </c>
      <c r="B9">
        <v>5.119215911348474E-3</v>
      </c>
      <c r="C9">
        <v>5.119215911348474E-3</v>
      </c>
      <c r="D9">
        <v>5.119215911348474E-3</v>
      </c>
      <c r="E9">
        <v>5.119215911348474E-3</v>
      </c>
      <c r="F9">
        <v>5.119215911348474E-3</v>
      </c>
      <c r="G9">
        <v>5.119215911348474E-3</v>
      </c>
      <c r="H9">
        <v>5.119215911348474E-3</v>
      </c>
      <c r="I9">
        <v>5.119215911348474E-3</v>
      </c>
      <c r="J9">
        <v>5.119215911348474E-3</v>
      </c>
      <c r="K9">
        <v>5.119215911348474E-3</v>
      </c>
      <c r="L9">
        <v>5.119215911348474E-3</v>
      </c>
      <c r="M9">
        <v>3.2751017392256944E-3</v>
      </c>
      <c r="N9">
        <v>1.4309875671029146E-3</v>
      </c>
      <c r="O9">
        <v>5.2271494759041567E-3</v>
      </c>
      <c r="P9">
        <v>9.0233113847053986E-3</v>
      </c>
      <c r="Q9">
        <v>6.6132951290591001E-3</v>
      </c>
      <c r="R9">
        <v>4.2032788734128017E-3</v>
      </c>
      <c r="S9">
        <v>6.0004152562799298E-3</v>
      </c>
      <c r="T9">
        <v>7.7975516391470589E-3</v>
      </c>
      <c r="U9">
        <v>2.1089311685342442E-2</v>
      </c>
      <c r="V9">
        <v>3.4381071731537823E-2</v>
      </c>
      <c r="W9">
        <v>4.7811592763316174E-3</v>
      </c>
      <c r="X9">
        <v>9.227922352148225E-3</v>
      </c>
      <c r="Y9">
        <v>6.0002541944623192E-2</v>
      </c>
      <c r="Z9">
        <v>4.0001694629748799E-2</v>
      </c>
      <c r="AA9">
        <v>2.00008473148744E-2</v>
      </c>
      <c r="AB9">
        <v>0</v>
      </c>
      <c r="AC9">
        <v>7.9390197610700892E-3</v>
      </c>
      <c r="AD9">
        <v>1.323169960178348E-2</v>
      </c>
      <c r="AE9">
        <v>1.8524379442496873E-2</v>
      </c>
      <c r="AF9">
        <v>2.3817059283210266E-2</v>
      </c>
      <c r="AG9">
        <v>2.3950450371859174E-2</v>
      </c>
      <c r="AH9">
        <v>2.4025970001656724E-2</v>
      </c>
    </row>
    <row r="10" spans="1:34" x14ac:dyDescent="0.25">
      <c r="A10" t="s">
        <v>110</v>
      </c>
      <c r="B10">
        <v>5.8267409015749384E-3</v>
      </c>
      <c r="C10">
        <v>5.8267409015749384E-3</v>
      </c>
      <c r="D10">
        <v>5.8267409015749384E-3</v>
      </c>
      <c r="E10">
        <v>5.8267409015749384E-3</v>
      </c>
      <c r="F10">
        <v>5.8267409015749384E-3</v>
      </c>
      <c r="G10">
        <v>5.8267409015749384E-3</v>
      </c>
      <c r="H10">
        <v>5.8267409015749384E-3</v>
      </c>
      <c r="I10">
        <v>5.8267409015749384E-3</v>
      </c>
      <c r="J10">
        <v>5.8267409015749384E-3</v>
      </c>
      <c r="K10">
        <v>5.8267409015749384E-3</v>
      </c>
      <c r="L10">
        <v>5.8267409015749384E-3</v>
      </c>
      <c r="M10">
        <v>7.3777024377415634E-3</v>
      </c>
      <c r="N10">
        <v>8.9286639739081883E-3</v>
      </c>
      <c r="O10">
        <v>8.2284260486889665E-3</v>
      </c>
      <c r="P10">
        <v>7.5281881234697456E-3</v>
      </c>
      <c r="Q10">
        <v>7.3872726573220703E-3</v>
      </c>
      <c r="R10">
        <v>7.2463571911743959E-3</v>
      </c>
      <c r="S10">
        <v>8.0095350776399534E-3</v>
      </c>
      <c r="T10">
        <v>8.7727129641055109E-3</v>
      </c>
      <c r="U10">
        <v>1.6574579339508913E-2</v>
      </c>
      <c r="V10">
        <v>2.4376445714912317E-2</v>
      </c>
      <c r="W10">
        <v>7.3604533246566586E-3</v>
      </c>
      <c r="X10">
        <v>9.4595053914961584E-3</v>
      </c>
      <c r="Y10">
        <v>2.2741405964300132E-2</v>
      </c>
      <c r="Z10">
        <v>1.6764580232515876E-2</v>
      </c>
      <c r="AA10">
        <v>1.0787754500731619E-2</v>
      </c>
      <c r="AB10">
        <v>4.8109287689473614E-3</v>
      </c>
      <c r="AC10">
        <v>4.6524294381655954E-3</v>
      </c>
      <c r="AD10">
        <v>4.5467632176444187E-3</v>
      </c>
      <c r="AE10">
        <v>4.4410969971232419E-3</v>
      </c>
      <c r="AF10">
        <v>4.3354307766020643E-3</v>
      </c>
      <c r="AG10">
        <v>4.3712405189410813E-3</v>
      </c>
      <c r="AH10">
        <v>4.3669592874311571E-3</v>
      </c>
    </row>
    <row r="11" spans="1:34" x14ac:dyDescent="0.25">
      <c r="A11" t="s">
        <v>111</v>
      </c>
      <c r="B11">
        <v>9.5439888379363642E-3</v>
      </c>
      <c r="C11">
        <v>9.5439888379363642E-3</v>
      </c>
      <c r="D11">
        <v>9.5439888379363642E-3</v>
      </c>
      <c r="E11">
        <v>9.5439888379363642E-3</v>
      </c>
      <c r="F11">
        <v>9.5439888379363642E-3</v>
      </c>
      <c r="G11">
        <v>9.5439888379363642E-3</v>
      </c>
      <c r="H11">
        <v>9.5439888379363642E-3</v>
      </c>
      <c r="I11">
        <v>9.5439888379363642E-3</v>
      </c>
      <c r="J11">
        <v>9.5439888379363642E-3</v>
      </c>
      <c r="K11">
        <v>9.5439888379363642E-3</v>
      </c>
      <c r="L11">
        <v>9.5439888379363642E-3</v>
      </c>
      <c r="M11">
        <v>5.8669182471997247E-3</v>
      </c>
      <c r="N11">
        <v>2.1898476564630853E-3</v>
      </c>
      <c r="O11">
        <v>1.562566373386454E-3</v>
      </c>
      <c r="P11">
        <v>9.3528509030982266E-4</v>
      </c>
      <c r="Q11">
        <v>9.1777752888878329E-4</v>
      </c>
      <c r="R11">
        <v>9.0026996746774392E-4</v>
      </c>
      <c r="S11">
        <v>1.6678306956644123E-3</v>
      </c>
      <c r="T11">
        <v>2.4353914238610806E-3</v>
      </c>
      <c r="U11">
        <v>2.192531794691479E-3</v>
      </c>
      <c r="V11">
        <v>1.9496721655218772E-3</v>
      </c>
      <c r="W11">
        <v>5.2856161984037552E-3</v>
      </c>
      <c r="X11">
        <v>2.3148149855354082E-3</v>
      </c>
      <c r="Y11">
        <v>1.6363714424781162E-3</v>
      </c>
      <c r="Z11">
        <v>8.0815413785605122E-3</v>
      </c>
      <c r="AA11">
        <v>1.4526711314642907E-2</v>
      </c>
      <c r="AB11">
        <v>2.0971881250725303E-2</v>
      </c>
      <c r="AC11">
        <v>1.4273990884003818E-2</v>
      </c>
      <c r="AD11">
        <v>9.8087306395228287E-3</v>
      </c>
      <c r="AE11">
        <v>5.3434703950418399E-3</v>
      </c>
      <c r="AF11">
        <v>8.7821015056085039E-4</v>
      </c>
      <c r="AG11">
        <v>8.9035915732773143E-4</v>
      </c>
      <c r="AH11">
        <v>9.0080800395462321E-4</v>
      </c>
    </row>
    <row r="12" spans="1:34" x14ac:dyDescent="0.25">
      <c r="A12" t="s">
        <v>112</v>
      </c>
      <c r="B12">
        <v>6.2668289656905569E-4</v>
      </c>
      <c r="C12">
        <v>6.2668289656905569E-4</v>
      </c>
      <c r="D12">
        <v>6.2668289656905569E-4</v>
      </c>
      <c r="E12">
        <v>6.2668289656905569E-4</v>
      </c>
      <c r="F12">
        <v>6.2668289656905569E-4</v>
      </c>
      <c r="G12">
        <v>6.2668289656905569E-4</v>
      </c>
      <c r="H12">
        <v>6.2668289656905569E-4</v>
      </c>
      <c r="I12">
        <v>6.2668289656905569E-4</v>
      </c>
      <c r="J12">
        <v>6.2668289656905569E-4</v>
      </c>
      <c r="K12">
        <v>6.2668289656905569E-4</v>
      </c>
      <c r="L12">
        <v>6.2668289656905569E-4</v>
      </c>
      <c r="M12">
        <v>3.1334144828452785E-4</v>
      </c>
      <c r="N12">
        <v>0</v>
      </c>
      <c r="O12">
        <v>0</v>
      </c>
      <c r="P12">
        <v>0</v>
      </c>
      <c r="Q12">
        <v>9.2261307087751051E-5</v>
      </c>
      <c r="R12">
        <v>1.845226141755021E-4</v>
      </c>
      <c r="S12">
        <v>2.448657536626705E-4</v>
      </c>
      <c r="T12">
        <v>3.0520889314983887E-4</v>
      </c>
      <c r="U12">
        <v>1.5260444657491944E-4</v>
      </c>
      <c r="V12">
        <v>0</v>
      </c>
      <c r="W12">
        <v>1.5807284519960785E-4</v>
      </c>
      <c r="X12">
        <v>5.6800898672435653E-3</v>
      </c>
      <c r="Y12">
        <v>0</v>
      </c>
      <c r="Z12">
        <v>0</v>
      </c>
      <c r="AA12">
        <v>0</v>
      </c>
      <c r="AB12">
        <v>0</v>
      </c>
      <c r="AC12">
        <v>0</v>
      </c>
      <c r="AD12">
        <v>0</v>
      </c>
      <c r="AE12">
        <v>0</v>
      </c>
      <c r="AF12">
        <v>0</v>
      </c>
      <c r="AG12">
        <v>0</v>
      </c>
      <c r="AH12">
        <v>0</v>
      </c>
    </row>
    <row r="13" spans="1:34" x14ac:dyDescent="0.25">
      <c r="A13" t="s">
        <v>113</v>
      </c>
      <c r="B13">
        <v>5.4396075422194046E-2</v>
      </c>
      <c r="C13">
        <v>5.4396075422194046E-2</v>
      </c>
      <c r="D13">
        <v>5.4396075422194046E-2</v>
      </c>
      <c r="E13">
        <v>5.4396075422194046E-2</v>
      </c>
      <c r="F13">
        <v>5.4396075422194046E-2</v>
      </c>
      <c r="G13">
        <v>5.4396075422194046E-2</v>
      </c>
      <c r="H13">
        <v>5.4396075422194046E-2</v>
      </c>
      <c r="I13">
        <v>5.4396075422194046E-2</v>
      </c>
      <c r="J13">
        <v>5.4396075422194046E-2</v>
      </c>
      <c r="K13">
        <v>5.4396075422194046E-2</v>
      </c>
      <c r="L13">
        <v>5.4396075422194046E-2</v>
      </c>
      <c r="M13">
        <v>5.0931751407455643E-2</v>
      </c>
      <c r="N13">
        <v>4.746742739271724E-2</v>
      </c>
      <c r="O13">
        <v>4.8516728462130052E-2</v>
      </c>
      <c r="P13">
        <v>4.9566029531542856E-2</v>
      </c>
      <c r="Q13">
        <v>5.4349787516199261E-2</v>
      </c>
      <c r="R13">
        <v>5.9133545500855665E-2</v>
      </c>
      <c r="S13">
        <v>4.6913824447004267E-2</v>
      </c>
      <c r="T13">
        <v>3.4694103393152868E-2</v>
      </c>
      <c r="U13">
        <v>5.818641779716012E-2</v>
      </c>
      <c r="V13">
        <v>8.1678732201167364E-2</v>
      </c>
      <c r="W13">
        <v>0.13087716561609194</v>
      </c>
      <c r="X13">
        <v>5.0796902844767018E-2</v>
      </c>
      <c r="Y13">
        <v>5.9353730807291498E-2</v>
      </c>
      <c r="Z13">
        <v>5.1825835130022466E-2</v>
      </c>
      <c r="AA13">
        <v>4.4297939452753433E-2</v>
      </c>
      <c r="AB13">
        <v>3.6770043775484401E-2</v>
      </c>
      <c r="AC13">
        <v>4.2614560260388956E-2</v>
      </c>
      <c r="AD13">
        <v>4.6510904583658655E-2</v>
      </c>
      <c r="AE13">
        <v>5.0407248906928354E-2</v>
      </c>
      <c r="AF13">
        <v>5.4303593230198059E-2</v>
      </c>
      <c r="AG13">
        <v>5.4959775831952634E-2</v>
      </c>
      <c r="AH13">
        <v>5.591026656257387E-2</v>
      </c>
    </row>
    <row r="14" spans="1:34" x14ac:dyDescent="0.25">
      <c r="A14" t="s">
        <v>114</v>
      </c>
      <c r="B14">
        <v>6.9918324462296833E-3</v>
      </c>
      <c r="C14">
        <v>6.9918324462296833E-3</v>
      </c>
      <c r="D14">
        <v>6.9918324462296833E-3</v>
      </c>
      <c r="E14">
        <v>6.9918324462296833E-3</v>
      </c>
      <c r="F14">
        <v>6.9918324462296833E-3</v>
      </c>
      <c r="G14">
        <v>6.9918324462296833E-3</v>
      </c>
      <c r="H14">
        <v>6.9918324462296833E-3</v>
      </c>
      <c r="I14">
        <v>6.9918324462296833E-3</v>
      </c>
      <c r="J14">
        <v>6.9918324462296833E-3</v>
      </c>
      <c r="K14">
        <v>6.9918324462296833E-3</v>
      </c>
      <c r="L14">
        <v>6.9918324462296833E-3</v>
      </c>
      <c r="M14">
        <v>8.1636647332938364E-3</v>
      </c>
      <c r="N14">
        <v>9.3354970203579895E-3</v>
      </c>
      <c r="O14">
        <v>7.7316436331936016E-3</v>
      </c>
      <c r="P14">
        <v>6.1277902460292136E-3</v>
      </c>
      <c r="Q14">
        <v>5.9355871315061228E-3</v>
      </c>
      <c r="R14">
        <v>5.7433840169830329E-3</v>
      </c>
      <c r="S14">
        <v>7.7963360983072383E-3</v>
      </c>
      <c r="T14">
        <v>9.8492881796314428E-3</v>
      </c>
      <c r="U14">
        <v>1.2441998179236437E-2</v>
      </c>
      <c r="V14">
        <v>1.5034708178841432E-2</v>
      </c>
      <c r="W14">
        <v>1.0895226628406911E-3</v>
      </c>
      <c r="X14">
        <v>9.5365713530330201E-3</v>
      </c>
      <c r="Y14">
        <v>1.2618026148688505E-2</v>
      </c>
      <c r="Z14">
        <v>9.2340874575287391E-3</v>
      </c>
      <c r="AA14">
        <v>5.8501487663689738E-3</v>
      </c>
      <c r="AB14">
        <v>2.4662100752092081E-3</v>
      </c>
      <c r="AC14">
        <v>5.3123262701265271E-3</v>
      </c>
      <c r="AD14">
        <v>7.2097370667380733E-3</v>
      </c>
      <c r="AE14">
        <v>9.1071478633496187E-3</v>
      </c>
      <c r="AF14">
        <v>1.1004558659961165E-2</v>
      </c>
      <c r="AG14">
        <v>1.107561059977342E-2</v>
      </c>
      <c r="AH14">
        <v>1.1184015676634559E-2</v>
      </c>
    </row>
    <row r="15" spans="1:34" x14ac:dyDescent="0.25">
      <c r="A15" t="s">
        <v>115</v>
      </c>
      <c r="B15">
        <v>3.5420117314083031E-3</v>
      </c>
      <c r="C15">
        <v>3.5420117314083031E-3</v>
      </c>
      <c r="D15">
        <v>3.5420117314083031E-3</v>
      </c>
      <c r="E15">
        <v>3.5420117314083031E-3</v>
      </c>
      <c r="F15">
        <v>3.5420117314083031E-3</v>
      </c>
      <c r="G15">
        <v>3.5420117314083031E-3</v>
      </c>
      <c r="H15">
        <v>3.5420117314083031E-3</v>
      </c>
      <c r="I15">
        <v>3.5420117314083031E-3</v>
      </c>
      <c r="J15">
        <v>3.5420117314083031E-3</v>
      </c>
      <c r="K15">
        <v>3.5420117314083031E-3</v>
      </c>
      <c r="L15">
        <v>3.5420117314083031E-3</v>
      </c>
      <c r="M15">
        <v>3.9328172155143623E-3</v>
      </c>
      <c r="N15">
        <v>4.3236226996204215E-3</v>
      </c>
      <c r="O15">
        <v>3.8919527583874576E-3</v>
      </c>
      <c r="P15">
        <v>3.4602828171544941E-3</v>
      </c>
      <c r="Q15">
        <v>3.5193352363124628E-3</v>
      </c>
      <c r="R15">
        <v>3.5783876554704316E-3</v>
      </c>
      <c r="S15">
        <v>5.9344884091985014E-3</v>
      </c>
      <c r="T15">
        <v>8.2905891629265708E-3</v>
      </c>
      <c r="U15">
        <v>5.2007241154070089E-3</v>
      </c>
      <c r="V15">
        <v>2.1108590678874466E-3</v>
      </c>
      <c r="W15">
        <v>7.3448637565193056E-3</v>
      </c>
      <c r="X15">
        <v>4.4564456686327783E-3</v>
      </c>
      <c r="Y15">
        <v>1.7820048008025627E-3</v>
      </c>
      <c r="Z15">
        <v>1.1880032005350417E-3</v>
      </c>
      <c r="AA15">
        <v>5.9400160026752084E-4</v>
      </c>
      <c r="AB15">
        <v>0</v>
      </c>
      <c r="AC15">
        <v>0</v>
      </c>
      <c r="AD15">
        <v>0</v>
      </c>
      <c r="AE15">
        <v>0</v>
      </c>
      <c r="AF15">
        <v>0</v>
      </c>
      <c r="AG15">
        <v>0</v>
      </c>
      <c r="AH15">
        <v>0</v>
      </c>
    </row>
    <row r="16" spans="1:34" x14ac:dyDescent="0.25">
      <c r="A16" t="s">
        <v>116</v>
      </c>
      <c r="B16">
        <v>6.9827640978549997E-4</v>
      </c>
      <c r="C16">
        <v>6.9827640978549997E-4</v>
      </c>
      <c r="D16">
        <v>6.9827640978549997E-4</v>
      </c>
      <c r="E16">
        <v>6.9827640978549997E-4</v>
      </c>
      <c r="F16">
        <v>6.9827640978549997E-4</v>
      </c>
      <c r="G16">
        <v>6.9827640978549997E-4</v>
      </c>
      <c r="H16">
        <v>6.9827640978549997E-4</v>
      </c>
      <c r="I16">
        <v>6.9827640978549997E-4</v>
      </c>
      <c r="J16">
        <v>6.9827640978549997E-4</v>
      </c>
      <c r="K16">
        <v>6.9827640978549997E-4</v>
      </c>
      <c r="L16">
        <v>6.9827640978549997E-4</v>
      </c>
      <c r="M16">
        <v>8.1155129418362102E-4</v>
      </c>
      <c r="N16">
        <v>9.2482617858174207E-4</v>
      </c>
      <c r="O16">
        <v>9.1391595959603453E-4</v>
      </c>
      <c r="P16">
        <v>9.030057406103271E-4</v>
      </c>
      <c r="Q16">
        <v>8.8610241494943218E-4</v>
      </c>
      <c r="R16">
        <v>8.6919908928853725E-4</v>
      </c>
      <c r="S16">
        <v>1.5185516282242896E-3</v>
      </c>
      <c r="T16">
        <v>2.1679041671600419E-3</v>
      </c>
      <c r="U16">
        <v>1.5702011067956017E-3</v>
      </c>
      <c r="V16">
        <v>9.7249804643116124E-4</v>
      </c>
      <c r="W16">
        <v>1.5549775092718189E-3</v>
      </c>
      <c r="X16">
        <v>2.0388455237770808E-3</v>
      </c>
      <c r="Y16">
        <v>8.1562786076542636E-4</v>
      </c>
      <c r="Z16">
        <v>5.281049535838825E-3</v>
      </c>
      <c r="AA16">
        <v>9.7464712109122248E-3</v>
      </c>
      <c r="AB16">
        <v>1.4211892885985624E-2</v>
      </c>
      <c r="AC16">
        <v>1.3743672378105662E-2</v>
      </c>
      <c r="AD16">
        <v>1.3431525372852353E-2</v>
      </c>
      <c r="AE16">
        <v>1.3119378367599044E-2</v>
      </c>
      <c r="AF16">
        <v>1.2807231362345736E-2</v>
      </c>
      <c r="AG16">
        <v>1.320246924192792E-2</v>
      </c>
      <c r="AH16">
        <v>1.3419451903359086E-2</v>
      </c>
    </row>
    <row r="17" spans="1:34" x14ac:dyDescent="0.25">
      <c r="A17" t="s">
        <v>117</v>
      </c>
      <c r="B17">
        <v>3.312457786395058E-2</v>
      </c>
      <c r="C17">
        <v>3.312457786395058E-2</v>
      </c>
      <c r="D17">
        <v>3.312457786395058E-2</v>
      </c>
      <c r="E17">
        <v>3.312457786395058E-2</v>
      </c>
      <c r="F17">
        <v>3.312457786395058E-2</v>
      </c>
      <c r="G17">
        <v>3.312457786395058E-2</v>
      </c>
      <c r="H17">
        <v>3.312457786395058E-2</v>
      </c>
      <c r="I17">
        <v>3.312457786395058E-2</v>
      </c>
      <c r="J17">
        <v>3.312457786395058E-2</v>
      </c>
      <c r="K17">
        <v>3.312457786395058E-2</v>
      </c>
      <c r="L17">
        <v>3.312457786395058E-2</v>
      </c>
      <c r="M17">
        <v>4.265539504923134E-2</v>
      </c>
      <c r="N17">
        <v>5.2186212234512093E-2</v>
      </c>
      <c r="O17">
        <v>6.7034265686521849E-2</v>
      </c>
      <c r="P17">
        <v>8.1882319138531612E-2</v>
      </c>
      <c r="Q17">
        <v>8.3590277574287386E-2</v>
      </c>
      <c r="R17">
        <v>8.5298236010043146E-2</v>
      </c>
      <c r="S17">
        <v>4.9891657767050158E-2</v>
      </c>
      <c r="T17">
        <v>1.4485079524057176E-2</v>
      </c>
      <c r="U17">
        <v>2.5129137601113564E-2</v>
      </c>
      <c r="V17">
        <v>3.5773195678169958E-2</v>
      </c>
      <c r="W17">
        <v>1.3336472363019115E-2</v>
      </c>
      <c r="X17">
        <v>7.4088094530208717E-2</v>
      </c>
      <c r="Y17">
        <v>2.9361132173511863E-2</v>
      </c>
      <c r="Z17">
        <v>3.9153551195988429E-2</v>
      </c>
      <c r="AA17">
        <v>4.8945970218464994E-2</v>
      </c>
      <c r="AB17">
        <v>5.873838924094156E-2</v>
      </c>
      <c r="AC17">
        <v>5.5551704918399683E-2</v>
      </c>
      <c r="AD17">
        <v>5.3427248703371767E-2</v>
      </c>
      <c r="AE17">
        <v>5.1302792488343851E-2</v>
      </c>
      <c r="AF17">
        <v>4.9178336273315928E-2</v>
      </c>
      <c r="AG17">
        <v>4.8843401182766331E-2</v>
      </c>
      <c r="AH17">
        <v>4.8355835851101647E-2</v>
      </c>
    </row>
    <row r="18" spans="1:34" x14ac:dyDescent="0.25">
      <c r="A18" t="s">
        <v>118</v>
      </c>
      <c r="B18">
        <v>3.720812195335662E-2</v>
      </c>
      <c r="C18">
        <v>3.720812195335662E-2</v>
      </c>
      <c r="D18">
        <v>3.720812195335662E-2</v>
      </c>
      <c r="E18">
        <v>3.720812195335662E-2</v>
      </c>
      <c r="F18">
        <v>3.720812195335662E-2</v>
      </c>
      <c r="G18">
        <v>3.720812195335662E-2</v>
      </c>
      <c r="H18">
        <v>3.720812195335662E-2</v>
      </c>
      <c r="I18">
        <v>3.720812195335662E-2</v>
      </c>
      <c r="J18">
        <v>3.720812195335662E-2</v>
      </c>
      <c r="K18">
        <v>3.720812195335662E-2</v>
      </c>
      <c r="L18">
        <v>3.720812195335662E-2</v>
      </c>
      <c r="M18">
        <v>3.5390822203118621E-2</v>
      </c>
      <c r="N18">
        <v>3.3573522452880616E-2</v>
      </c>
      <c r="O18">
        <v>3.7328831610147842E-2</v>
      </c>
      <c r="P18">
        <v>4.108414076741506E-2</v>
      </c>
      <c r="Q18">
        <v>4.0315088501567564E-2</v>
      </c>
      <c r="R18">
        <v>3.9546036235720075E-2</v>
      </c>
      <c r="S18">
        <v>2.3238962339719772E-2</v>
      </c>
      <c r="T18">
        <v>6.9318884437194698E-3</v>
      </c>
      <c r="U18">
        <v>1.9538793158222878E-2</v>
      </c>
      <c r="V18">
        <v>3.2145697872726288E-2</v>
      </c>
      <c r="W18">
        <v>9.7962427104207918E-3</v>
      </c>
      <c r="X18">
        <v>9.5365713530330201E-3</v>
      </c>
      <c r="Y18">
        <v>3.6568639085524303E-2</v>
      </c>
      <c r="Z18">
        <v>3.3241303451186088E-2</v>
      </c>
      <c r="AA18">
        <v>2.991396781684787E-2</v>
      </c>
      <c r="AB18">
        <v>2.6586632182509656E-2</v>
      </c>
      <c r="AC18">
        <v>2.5881597624759434E-2</v>
      </c>
      <c r="AD18">
        <v>2.5411574586259287E-2</v>
      </c>
      <c r="AE18">
        <v>2.4941551547759143E-2</v>
      </c>
      <c r="AF18">
        <v>2.4471528509258995E-2</v>
      </c>
      <c r="AG18">
        <v>2.4585902189885191E-2</v>
      </c>
      <c r="AH18">
        <v>2.461277579709735E-2</v>
      </c>
    </row>
    <row r="19" spans="1:34" x14ac:dyDescent="0.25">
      <c r="A19" t="s">
        <v>119</v>
      </c>
      <c r="B19">
        <v>7.8578201693552466E-3</v>
      </c>
      <c r="C19">
        <v>7.8578201693552466E-3</v>
      </c>
      <c r="D19">
        <v>7.8578201693552466E-3</v>
      </c>
      <c r="E19">
        <v>7.8578201693552466E-3</v>
      </c>
      <c r="F19">
        <v>7.8578201693552466E-3</v>
      </c>
      <c r="G19">
        <v>7.8578201693552466E-3</v>
      </c>
      <c r="H19">
        <v>7.8578201693552466E-3</v>
      </c>
      <c r="I19">
        <v>7.8578201693552466E-3</v>
      </c>
      <c r="J19">
        <v>7.8578201693552466E-3</v>
      </c>
      <c r="K19">
        <v>7.8578201693552466E-3</v>
      </c>
      <c r="L19">
        <v>7.8578201693552466E-3</v>
      </c>
      <c r="M19">
        <v>1.109442310649511E-2</v>
      </c>
      <c r="N19">
        <v>1.4331026043634973E-2</v>
      </c>
      <c r="O19">
        <v>1.38045184014794E-2</v>
      </c>
      <c r="P19">
        <v>1.3278010759323826E-2</v>
      </c>
      <c r="Q19">
        <v>1.3029460246409014E-2</v>
      </c>
      <c r="R19">
        <v>1.2780909733494201E-2</v>
      </c>
      <c r="S19">
        <v>1.3062579389203766E-2</v>
      </c>
      <c r="T19">
        <v>1.3344249044913331E-2</v>
      </c>
      <c r="U19">
        <v>1.2810004981905954E-2</v>
      </c>
      <c r="V19">
        <v>1.2275760918898577E-2</v>
      </c>
      <c r="W19">
        <v>6.7868647314650874E-3</v>
      </c>
      <c r="X19">
        <v>4.4860057695133196E-2</v>
      </c>
      <c r="Y19">
        <v>9.3923695513631836E-3</v>
      </c>
      <c r="Z19">
        <v>7.6703166643120116E-3</v>
      </c>
      <c r="AA19">
        <v>5.9482637772608395E-3</v>
      </c>
      <c r="AB19">
        <v>4.2262108902096675E-3</v>
      </c>
      <c r="AC19">
        <v>4.0869754888949632E-3</v>
      </c>
      <c r="AD19">
        <v>3.9941518880184934E-3</v>
      </c>
      <c r="AE19">
        <v>3.9013282871420236E-3</v>
      </c>
      <c r="AF19">
        <v>3.8085046862655542E-3</v>
      </c>
      <c r="AG19">
        <v>3.8209205501500711E-3</v>
      </c>
      <c r="AH19">
        <v>3.8175514283224766E-3</v>
      </c>
    </row>
    <row r="20" spans="1:34" x14ac:dyDescent="0.25">
      <c r="A20" t="s">
        <v>120</v>
      </c>
      <c r="B20">
        <v>2.1150547759205629E-3</v>
      </c>
      <c r="C20">
        <v>2.1150547759205629E-3</v>
      </c>
      <c r="D20">
        <v>2.1150547759205629E-3</v>
      </c>
      <c r="E20">
        <v>2.1150547759205629E-3</v>
      </c>
      <c r="F20">
        <v>2.1150547759205629E-3</v>
      </c>
      <c r="G20">
        <v>2.1150547759205629E-3</v>
      </c>
      <c r="H20">
        <v>2.1150547759205629E-3</v>
      </c>
      <c r="I20">
        <v>2.1150547759205629E-3</v>
      </c>
      <c r="J20">
        <v>2.1150547759205629E-3</v>
      </c>
      <c r="K20">
        <v>2.1150547759205629E-3</v>
      </c>
      <c r="L20">
        <v>2.1150547759205629E-3</v>
      </c>
      <c r="M20">
        <v>4.1993378346255588E-3</v>
      </c>
      <c r="N20">
        <v>6.2836208933305555E-3</v>
      </c>
      <c r="O20">
        <v>6.3606781835531794E-3</v>
      </c>
      <c r="P20">
        <v>6.4377354737758033E-3</v>
      </c>
      <c r="Q20">
        <v>6.7877333900848739E-3</v>
      </c>
      <c r="R20">
        <v>7.1377313063939445E-3</v>
      </c>
      <c r="S20">
        <v>8.8225599230340179E-3</v>
      </c>
      <c r="T20">
        <v>1.0507388539674093E-2</v>
      </c>
      <c r="U20">
        <v>7.466284618584014E-3</v>
      </c>
      <c r="V20">
        <v>4.425180697493934E-3</v>
      </c>
      <c r="W20">
        <v>2.3867628818287326E-3</v>
      </c>
      <c r="X20">
        <v>6.708555187013388E-3</v>
      </c>
      <c r="Y20">
        <v>3.6609785955867111E-3</v>
      </c>
      <c r="Z20">
        <v>3.2290253473380675E-3</v>
      </c>
      <c r="AA20">
        <v>2.797072099089424E-3</v>
      </c>
      <c r="AB20">
        <v>2.3651188508407805E-3</v>
      </c>
      <c r="AC20">
        <v>2.2871983965831247E-3</v>
      </c>
      <c r="AD20">
        <v>2.2352514270780211E-3</v>
      </c>
      <c r="AE20">
        <v>2.1833044575729176E-3</v>
      </c>
      <c r="AF20">
        <v>2.1313574880678136E-3</v>
      </c>
      <c r="AG20">
        <v>2.1335481382429309E-3</v>
      </c>
      <c r="AH20">
        <v>2.1292236670739061E-3</v>
      </c>
    </row>
    <row r="21" spans="1:34" x14ac:dyDescent="0.25">
      <c r="A21" t="s">
        <v>121</v>
      </c>
      <c r="B21">
        <v>1.0283866332698205E-2</v>
      </c>
      <c r="C21">
        <v>1.0283866332698205E-2</v>
      </c>
      <c r="D21">
        <v>1.0283866332698205E-2</v>
      </c>
      <c r="E21">
        <v>1.0283866332698205E-2</v>
      </c>
      <c r="F21">
        <v>1.0283866332698205E-2</v>
      </c>
      <c r="G21">
        <v>1.0283866332698205E-2</v>
      </c>
      <c r="H21">
        <v>1.0283866332698205E-2</v>
      </c>
      <c r="I21">
        <v>1.0283866332698205E-2</v>
      </c>
      <c r="J21">
        <v>1.0283866332698205E-2</v>
      </c>
      <c r="K21">
        <v>1.0283866332698205E-2</v>
      </c>
      <c r="L21">
        <v>1.0283866332698205E-2</v>
      </c>
      <c r="M21">
        <v>7.8555289874141076E-3</v>
      </c>
      <c r="N21">
        <v>5.4271916421300111E-3</v>
      </c>
      <c r="O21">
        <v>8.5427068764267373E-3</v>
      </c>
      <c r="P21">
        <v>1.1658222110723464E-2</v>
      </c>
      <c r="Q21">
        <v>1.8905783256355335E-2</v>
      </c>
      <c r="R21">
        <v>2.6153344401987202E-2</v>
      </c>
      <c r="S21">
        <v>2.1633990723218394E-2</v>
      </c>
      <c r="T21">
        <v>1.7114637044449585E-2</v>
      </c>
      <c r="U21">
        <v>1.1922123512261726E-2</v>
      </c>
      <c r="V21">
        <v>6.7296099800738677E-3</v>
      </c>
      <c r="W21">
        <v>9.8678472095895982E-3</v>
      </c>
      <c r="X21">
        <v>1.6817427509090634E-2</v>
      </c>
      <c r="Y21">
        <v>6.6891013757754648E-3</v>
      </c>
      <c r="Z21">
        <v>1.3020536910612729E-2</v>
      </c>
      <c r="AA21">
        <v>1.9351972445449991E-2</v>
      </c>
      <c r="AB21">
        <v>2.5683407980287256E-2</v>
      </c>
      <c r="AC21">
        <v>2.2977006323930509E-2</v>
      </c>
      <c r="AD21">
        <v>2.117273855302601E-2</v>
      </c>
      <c r="AE21">
        <v>1.9368470782121512E-2</v>
      </c>
      <c r="AF21">
        <v>1.756420301121701E-2</v>
      </c>
      <c r="AG21">
        <v>1.757889887460028E-2</v>
      </c>
      <c r="AH21">
        <v>1.757015600488275E-2</v>
      </c>
    </row>
    <row r="22" spans="1:34" x14ac:dyDescent="0.25">
      <c r="A22" t="s">
        <v>122</v>
      </c>
      <c r="B22">
        <v>4.4758475826582669E-3</v>
      </c>
      <c r="C22">
        <v>4.4758475826582669E-3</v>
      </c>
      <c r="D22">
        <v>4.4758475826582669E-3</v>
      </c>
      <c r="E22">
        <v>4.4758475826582669E-3</v>
      </c>
      <c r="F22">
        <v>4.4758475826582669E-3</v>
      </c>
      <c r="G22">
        <v>4.4758475826582669E-3</v>
      </c>
      <c r="H22">
        <v>4.4758475826582669E-3</v>
      </c>
      <c r="I22">
        <v>4.4758475826582669E-3</v>
      </c>
      <c r="J22">
        <v>4.4758475826582669E-3</v>
      </c>
      <c r="K22">
        <v>4.4758475826582669E-3</v>
      </c>
      <c r="L22">
        <v>4.4758475826582669E-3</v>
      </c>
      <c r="M22">
        <v>4.2594731882072672E-3</v>
      </c>
      <c r="N22">
        <v>4.0430987937562684E-3</v>
      </c>
      <c r="O22">
        <v>5.8085608901763432E-3</v>
      </c>
      <c r="P22">
        <v>7.5740229865964171E-3</v>
      </c>
      <c r="Q22">
        <v>5.9689551856582281E-3</v>
      </c>
      <c r="R22">
        <v>4.3638873847200383E-3</v>
      </c>
      <c r="S22">
        <v>2.3970421933501148E-3</v>
      </c>
      <c r="T22">
        <v>4.3019700198019097E-4</v>
      </c>
      <c r="U22">
        <v>1.6222208616760456E-3</v>
      </c>
      <c r="V22">
        <v>2.8142447213719002E-3</v>
      </c>
      <c r="W22">
        <v>1.5755812066541766E-2</v>
      </c>
      <c r="X22">
        <v>5.8801040836994134E-3</v>
      </c>
      <c r="Y22">
        <v>2.3405726170388271E-3</v>
      </c>
      <c r="Z22">
        <v>1.5603817446925516E-3</v>
      </c>
      <c r="AA22">
        <v>7.8019087234627578E-4</v>
      </c>
      <c r="AB22">
        <v>0</v>
      </c>
      <c r="AC22">
        <v>0</v>
      </c>
      <c r="AD22">
        <v>0</v>
      </c>
      <c r="AE22">
        <v>0</v>
      </c>
      <c r="AF22">
        <v>0</v>
      </c>
      <c r="AG22">
        <v>0</v>
      </c>
      <c r="AH22">
        <v>0</v>
      </c>
    </row>
    <row r="23" spans="1:34" x14ac:dyDescent="0.25">
      <c r="A23" t="s">
        <v>123</v>
      </c>
      <c r="B23">
        <v>5.3142709629055923E-3</v>
      </c>
      <c r="C23">
        <v>5.3142709629055923E-3</v>
      </c>
      <c r="D23">
        <v>5.3142709629055923E-3</v>
      </c>
      <c r="E23">
        <v>5.3142709629055923E-3</v>
      </c>
      <c r="F23">
        <v>5.3142709629055923E-3</v>
      </c>
      <c r="G23">
        <v>5.3142709629055923E-3</v>
      </c>
      <c r="H23">
        <v>5.3142709629055923E-3</v>
      </c>
      <c r="I23">
        <v>5.3142709629055923E-3</v>
      </c>
      <c r="J23">
        <v>5.3142709629055923E-3</v>
      </c>
      <c r="K23">
        <v>5.3142709629055923E-3</v>
      </c>
      <c r="L23">
        <v>5.3142709629055923E-3</v>
      </c>
      <c r="M23">
        <v>5.9243704523589905E-3</v>
      </c>
      <c r="N23">
        <v>6.5344699418123896E-3</v>
      </c>
      <c r="O23">
        <v>6.2967426125344712E-3</v>
      </c>
      <c r="P23">
        <v>6.0590152832565528E-3</v>
      </c>
      <c r="Q23">
        <v>6.0649404286918403E-3</v>
      </c>
      <c r="R23">
        <v>6.0708655741271286E-3</v>
      </c>
      <c r="S23">
        <v>5.4400030498767352E-3</v>
      </c>
      <c r="T23">
        <v>4.8091405256263419E-3</v>
      </c>
      <c r="U23">
        <v>4.0482272934184672E-3</v>
      </c>
      <c r="V23">
        <v>3.2873140612105921E-3</v>
      </c>
      <c r="W23">
        <v>1.4110978235222262E-3</v>
      </c>
      <c r="X23">
        <v>9.7843308913496169E-4</v>
      </c>
      <c r="Y23">
        <v>2.3526449797786337E-3</v>
      </c>
      <c r="Z23">
        <v>1.6306699562780571E-3</v>
      </c>
      <c r="AA23">
        <v>9.0869493277748029E-4</v>
      </c>
      <c r="AB23">
        <v>1.8671990927690368E-4</v>
      </c>
      <c r="AC23">
        <v>1.1461310813370583E-3</v>
      </c>
      <c r="AD23">
        <v>1.7857385293771613E-3</v>
      </c>
      <c r="AE23">
        <v>2.4253459774172645E-3</v>
      </c>
      <c r="AF23">
        <v>3.0649534254573677E-3</v>
      </c>
      <c r="AG23">
        <v>3.098883736387224E-3</v>
      </c>
      <c r="AH23">
        <v>3.1116134029671176E-3</v>
      </c>
    </row>
    <row r="24" spans="1:34" x14ac:dyDescent="0.25">
      <c r="A24" t="s">
        <v>124</v>
      </c>
      <c r="B24">
        <v>1.816722383008864E-2</v>
      </c>
      <c r="C24">
        <v>1.816722383008864E-2</v>
      </c>
      <c r="D24">
        <v>1.816722383008864E-2</v>
      </c>
      <c r="E24">
        <v>1.816722383008864E-2</v>
      </c>
      <c r="F24">
        <v>1.816722383008864E-2</v>
      </c>
      <c r="G24">
        <v>1.816722383008864E-2</v>
      </c>
      <c r="H24">
        <v>1.816722383008864E-2</v>
      </c>
      <c r="I24">
        <v>1.816722383008864E-2</v>
      </c>
      <c r="J24">
        <v>1.816722383008864E-2</v>
      </c>
      <c r="K24">
        <v>1.816722383008864E-2</v>
      </c>
      <c r="L24">
        <v>1.816722383008864E-2</v>
      </c>
      <c r="M24">
        <v>2.2150174392242636E-2</v>
      </c>
      <c r="N24">
        <v>2.6133124954396635E-2</v>
      </c>
      <c r="O24">
        <v>2.3043352355351751E-2</v>
      </c>
      <c r="P24">
        <v>1.9953579756306867E-2</v>
      </c>
      <c r="Q24">
        <v>2.1046370626517978E-2</v>
      </c>
      <c r="R24">
        <v>2.2139161496729089E-2</v>
      </c>
      <c r="S24">
        <v>2.1616365516844139E-2</v>
      </c>
      <c r="T24">
        <v>2.1093569536959188E-2</v>
      </c>
      <c r="U24">
        <v>2.0400299650689672E-2</v>
      </c>
      <c r="V24">
        <v>1.970702976442016E-2</v>
      </c>
      <c r="W24">
        <v>2.261541019693733E-2</v>
      </c>
      <c r="X24">
        <v>3.2957375748363271E-2</v>
      </c>
      <c r="Y24">
        <v>1.3490499935024932E-2</v>
      </c>
      <c r="Z24">
        <v>1.8395063864742836E-2</v>
      </c>
      <c r="AA24">
        <v>2.3299627794460744E-2</v>
      </c>
      <c r="AB24">
        <v>2.8204191724178648E-2</v>
      </c>
      <c r="AC24">
        <v>2.9698845399699855E-2</v>
      </c>
      <c r="AD24">
        <v>3.0695281183380659E-2</v>
      </c>
      <c r="AE24">
        <v>3.169171696706146E-2</v>
      </c>
      <c r="AF24">
        <v>3.2688152750742265E-2</v>
      </c>
      <c r="AG24">
        <v>3.2729164198020182E-2</v>
      </c>
      <c r="AH24">
        <v>3.2618762869241487E-2</v>
      </c>
    </row>
    <row r="25" spans="1:34" x14ac:dyDescent="0.25">
      <c r="A25" t="s">
        <v>125</v>
      </c>
      <c r="B25">
        <v>2.4233670939601243E-2</v>
      </c>
      <c r="C25">
        <v>2.4233670939601243E-2</v>
      </c>
      <c r="D25">
        <v>2.4233670939601243E-2</v>
      </c>
      <c r="E25">
        <v>2.4233670939601243E-2</v>
      </c>
      <c r="F25">
        <v>2.4233670939601243E-2</v>
      </c>
      <c r="G25">
        <v>2.4233670939601243E-2</v>
      </c>
      <c r="H25">
        <v>2.4233670939601243E-2</v>
      </c>
      <c r="I25">
        <v>2.4233670939601243E-2</v>
      </c>
      <c r="J25">
        <v>2.4233670939601243E-2</v>
      </c>
      <c r="K25">
        <v>2.4233670939601243E-2</v>
      </c>
      <c r="L25">
        <v>2.4233670939601243E-2</v>
      </c>
      <c r="M25">
        <v>2.5103284879279295E-2</v>
      </c>
      <c r="N25">
        <v>2.5972898818957348E-2</v>
      </c>
      <c r="O25">
        <v>2.5974276975513792E-2</v>
      </c>
      <c r="P25">
        <v>2.5975655132070233E-2</v>
      </c>
      <c r="Q25">
        <v>2.7868683547930449E-2</v>
      </c>
      <c r="R25">
        <v>2.9761711963790662E-2</v>
      </c>
      <c r="S25">
        <v>3.1482418138849014E-2</v>
      </c>
      <c r="T25">
        <v>3.3203124313907359E-2</v>
      </c>
      <c r="U25">
        <v>2.7776446016254515E-2</v>
      </c>
      <c r="V25">
        <v>2.2349767718601671E-2</v>
      </c>
      <c r="W25">
        <v>1.7763721564067067E-2</v>
      </c>
      <c r="X25">
        <v>2.3109284240948852E-2</v>
      </c>
      <c r="Y25">
        <v>2.2084233398388234E-2</v>
      </c>
      <c r="Z25">
        <v>2.302509982261939E-2</v>
      </c>
      <c r="AA25">
        <v>2.3965966246850545E-2</v>
      </c>
      <c r="AB25">
        <v>2.4906832671081701E-2</v>
      </c>
      <c r="AC25">
        <v>2.081832451113217E-2</v>
      </c>
      <c r="AD25">
        <v>1.809265240449915E-2</v>
      </c>
      <c r="AE25">
        <v>1.536698029786613E-2</v>
      </c>
      <c r="AF25">
        <v>1.264130819123311E-2</v>
      </c>
      <c r="AG25">
        <v>1.2643364548713306E-2</v>
      </c>
      <c r="AH25">
        <v>1.2607121732723377E-2</v>
      </c>
    </row>
    <row r="26" spans="1:34" x14ac:dyDescent="0.25">
      <c r="A26" t="s">
        <v>126</v>
      </c>
      <c r="B26">
        <v>2.6391653493936788E-2</v>
      </c>
      <c r="C26">
        <v>2.6391653493936788E-2</v>
      </c>
      <c r="D26">
        <v>2.6391653493936788E-2</v>
      </c>
      <c r="E26">
        <v>2.6391653493936788E-2</v>
      </c>
      <c r="F26">
        <v>2.6391653493936788E-2</v>
      </c>
      <c r="G26">
        <v>2.6391653493936788E-2</v>
      </c>
      <c r="H26">
        <v>2.6391653493936788E-2</v>
      </c>
      <c r="I26">
        <v>2.6391653493936788E-2</v>
      </c>
      <c r="J26">
        <v>2.6391653493936788E-2</v>
      </c>
      <c r="K26">
        <v>2.6391653493936788E-2</v>
      </c>
      <c r="L26">
        <v>2.6391653493936788E-2</v>
      </c>
      <c r="M26">
        <v>2.6013947739486728E-2</v>
      </c>
      <c r="N26">
        <v>2.5636241985036667E-2</v>
      </c>
      <c r="O26">
        <v>2.4582583873025223E-2</v>
      </c>
      <c r="P26">
        <v>2.3528925761013779E-2</v>
      </c>
      <c r="Q26">
        <v>2.3088488810612304E-2</v>
      </c>
      <c r="R26">
        <v>2.2648051860210832E-2</v>
      </c>
      <c r="S26">
        <v>1.7418444961782104E-2</v>
      </c>
      <c r="T26">
        <v>1.2188838063353379E-2</v>
      </c>
      <c r="U26">
        <v>9.1517901220834544E-3</v>
      </c>
      <c r="V26">
        <v>6.1147421808135293E-3</v>
      </c>
      <c r="W26">
        <v>9.4633213218151671E-2</v>
      </c>
      <c r="X26">
        <v>3.1621710983823215E-2</v>
      </c>
      <c r="Y26">
        <v>1.2541133488124724E-2</v>
      </c>
      <c r="Z26">
        <v>4.1544431492065111E-2</v>
      </c>
      <c r="AA26">
        <v>7.054772949600549E-2</v>
      </c>
      <c r="AB26">
        <v>9.9551027499945877E-2</v>
      </c>
      <c r="AC26">
        <v>8.4832388122372468E-2</v>
      </c>
      <c r="AD26">
        <v>7.5019961870656862E-2</v>
      </c>
      <c r="AE26">
        <v>6.5207535618941256E-2</v>
      </c>
      <c r="AF26">
        <v>5.5395109367225651E-2</v>
      </c>
      <c r="AG26">
        <v>5.5275366622003698E-2</v>
      </c>
      <c r="AH26">
        <v>5.5159187665279101E-2</v>
      </c>
    </row>
    <row r="27" spans="1:34" x14ac:dyDescent="0.25">
      <c r="A27" t="s">
        <v>127</v>
      </c>
      <c r="B27">
        <v>1.8536340056167815E-2</v>
      </c>
      <c r="C27">
        <v>1.8536340056167815E-2</v>
      </c>
      <c r="D27">
        <v>1.8536340056167815E-2</v>
      </c>
      <c r="E27">
        <v>1.8536340056167815E-2</v>
      </c>
      <c r="F27">
        <v>1.8536340056167815E-2</v>
      </c>
      <c r="G27">
        <v>1.8536340056167815E-2</v>
      </c>
      <c r="H27">
        <v>1.8536340056167815E-2</v>
      </c>
      <c r="I27">
        <v>1.8536340056167815E-2</v>
      </c>
      <c r="J27">
        <v>1.8536340056167815E-2</v>
      </c>
      <c r="K27">
        <v>1.8536340056167815E-2</v>
      </c>
      <c r="L27">
        <v>1.8536340056167815E-2</v>
      </c>
      <c r="M27">
        <v>2.0835810423887404E-2</v>
      </c>
      <c r="N27">
        <v>2.3135280791606993E-2</v>
      </c>
      <c r="O27">
        <v>2.306877269373377E-2</v>
      </c>
      <c r="P27">
        <v>2.3002264595860546E-2</v>
      </c>
      <c r="Q27">
        <v>2.2513991238068229E-2</v>
      </c>
      <c r="R27">
        <v>2.2025717880275908E-2</v>
      </c>
      <c r="S27">
        <v>2.9707329511725264E-2</v>
      </c>
      <c r="T27">
        <v>3.738894114317462E-2</v>
      </c>
      <c r="U27">
        <v>2.7736070645932649E-2</v>
      </c>
      <c r="V27">
        <v>1.8083200148690678E-2</v>
      </c>
      <c r="W27">
        <v>5.9966617768615728E-3</v>
      </c>
      <c r="X27">
        <v>8.7517310405165524E-3</v>
      </c>
      <c r="Y27">
        <v>9.5886384785414738E-3</v>
      </c>
      <c r="Z27">
        <v>1.1369664178305209E-2</v>
      </c>
      <c r="AA27">
        <v>1.3150689878068942E-2</v>
      </c>
      <c r="AB27">
        <v>1.4931715577832677E-2</v>
      </c>
      <c r="AC27">
        <v>1.4537358925853845E-2</v>
      </c>
      <c r="AD27">
        <v>1.427445449120129E-2</v>
      </c>
      <c r="AE27">
        <v>1.4011550056548736E-2</v>
      </c>
      <c r="AF27">
        <v>1.3748645621896181E-2</v>
      </c>
      <c r="AG27">
        <v>1.3766665053012895E-2</v>
      </c>
      <c r="AH27">
        <v>1.37561186581165E-2</v>
      </c>
    </row>
    <row r="28" spans="1:34" x14ac:dyDescent="0.25">
      <c r="A28" t="s">
        <v>128</v>
      </c>
      <c r="B28">
        <v>5.5148094898076908E-3</v>
      </c>
      <c r="C28">
        <v>5.5148094898076908E-3</v>
      </c>
      <c r="D28">
        <v>5.5148094898076908E-3</v>
      </c>
      <c r="E28">
        <v>5.5148094898076908E-3</v>
      </c>
      <c r="F28">
        <v>5.5148094898076908E-3</v>
      </c>
      <c r="G28">
        <v>5.5148094898076908E-3</v>
      </c>
      <c r="H28">
        <v>5.5148094898076908E-3</v>
      </c>
      <c r="I28">
        <v>5.5148094898076908E-3</v>
      </c>
      <c r="J28">
        <v>5.5148094898076908E-3</v>
      </c>
      <c r="K28">
        <v>5.5148094898076908E-3</v>
      </c>
      <c r="L28">
        <v>5.5148094898076908E-3</v>
      </c>
      <c r="M28">
        <v>2.8076670372180704E-3</v>
      </c>
      <c r="N28">
        <v>1.0052458462845023E-4</v>
      </c>
      <c r="O28">
        <v>2.7936860369961959E-4</v>
      </c>
      <c r="P28">
        <v>4.5821262277078904E-4</v>
      </c>
      <c r="Q28">
        <v>8.6186998216980005E-4</v>
      </c>
      <c r="R28">
        <v>1.265527341568811E-3</v>
      </c>
      <c r="S28">
        <v>1.5699507268264528E-3</v>
      </c>
      <c r="T28">
        <v>1.8743741120840947E-3</v>
      </c>
      <c r="U28">
        <v>1.856628007666951E-3</v>
      </c>
      <c r="V28">
        <v>1.8388819032498073E-3</v>
      </c>
      <c r="W28">
        <v>1.39687906223833E-4</v>
      </c>
      <c r="X28">
        <v>4.6967869516376955E-4</v>
      </c>
      <c r="Y28">
        <v>1.5127269311883925E-3</v>
      </c>
      <c r="Z28">
        <v>2.8131838691895584E-3</v>
      </c>
      <c r="AA28">
        <v>4.113640807190724E-3</v>
      </c>
      <c r="AB28">
        <v>5.4140977451918905E-3</v>
      </c>
      <c r="AC28">
        <v>4.7452169581866273E-3</v>
      </c>
      <c r="AD28">
        <v>4.2992964335164512E-3</v>
      </c>
      <c r="AE28">
        <v>3.8533759088462756E-3</v>
      </c>
      <c r="AF28">
        <v>3.4074553841761E-3</v>
      </c>
      <c r="AG28">
        <v>3.4010896050204798E-3</v>
      </c>
      <c r="AH28">
        <v>3.3841198451064849E-3</v>
      </c>
    </row>
    <row r="29" spans="1:34" x14ac:dyDescent="0.25">
      <c r="A29" t="s">
        <v>129</v>
      </c>
      <c r="B29">
        <v>3.0624739789536615E-2</v>
      </c>
      <c r="C29">
        <v>3.0624739789536615E-2</v>
      </c>
      <c r="D29">
        <v>3.0624739789536615E-2</v>
      </c>
      <c r="E29">
        <v>3.0624739789536615E-2</v>
      </c>
      <c r="F29">
        <v>3.0624739789536615E-2</v>
      </c>
      <c r="G29">
        <v>3.0624739789536615E-2</v>
      </c>
      <c r="H29">
        <v>3.0624739789536615E-2</v>
      </c>
      <c r="I29">
        <v>3.0624739789536615E-2</v>
      </c>
      <c r="J29">
        <v>3.0624739789536615E-2</v>
      </c>
      <c r="K29">
        <v>3.0624739789536615E-2</v>
      </c>
      <c r="L29">
        <v>3.0624739789536615E-2</v>
      </c>
      <c r="M29">
        <v>2.9501917637997199E-2</v>
      </c>
      <c r="N29">
        <v>2.8379095486457784E-2</v>
      </c>
      <c r="O29">
        <v>2.8623966205537147E-2</v>
      </c>
      <c r="P29">
        <v>2.886883692461651E-2</v>
      </c>
      <c r="Q29">
        <v>2.8328442406572535E-2</v>
      </c>
      <c r="R29">
        <v>2.778804788852856E-2</v>
      </c>
      <c r="S29">
        <v>2.0764616533272075E-2</v>
      </c>
      <c r="T29">
        <v>1.3741185178015591E-2</v>
      </c>
      <c r="U29">
        <v>2.5432675514708548E-2</v>
      </c>
      <c r="V29">
        <v>3.7124165851401505E-2</v>
      </c>
      <c r="W29">
        <v>6.1590321421368674E-3</v>
      </c>
      <c r="X29">
        <v>1.8557455526822562E-2</v>
      </c>
      <c r="Y29">
        <v>3.5161094078816596E-2</v>
      </c>
      <c r="Z29">
        <v>2.7601798373152475E-2</v>
      </c>
      <c r="AA29">
        <v>2.0042502667488353E-2</v>
      </c>
      <c r="AB29">
        <v>1.2483206961824228E-2</v>
      </c>
      <c r="AC29">
        <v>1.3770787938002484E-2</v>
      </c>
      <c r="AD29">
        <v>1.4629175255454655E-2</v>
      </c>
      <c r="AE29">
        <v>1.5487562572906826E-2</v>
      </c>
      <c r="AF29">
        <v>1.6345949890358997E-2</v>
      </c>
      <c r="AG29">
        <v>1.6404810617766545E-2</v>
      </c>
      <c r="AH29">
        <v>1.6397452095715845E-2</v>
      </c>
    </row>
    <row r="30" spans="1:34" x14ac:dyDescent="0.25">
      <c r="A30" t="s">
        <v>130</v>
      </c>
      <c r="B30">
        <v>1.6469302530786481E-3</v>
      </c>
      <c r="C30">
        <v>1.6469302530786481E-3</v>
      </c>
      <c r="D30">
        <v>1.6469302530786481E-3</v>
      </c>
      <c r="E30">
        <v>1.6469302530786481E-3</v>
      </c>
      <c r="F30">
        <v>1.6469302530786481E-3</v>
      </c>
      <c r="G30">
        <v>1.6469302530786481E-3</v>
      </c>
      <c r="H30">
        <v>1.6469302530786481E-3</v>
      </c>
      <c r="I30">
        <v>1.6469302530786481E-3</v>
      </c>
      <c r="J30">
        <v>1.6469302530786481E-3</v>
      </c>
      <c r="K30">
        <v>1.6469302530786481E-3</v>
      </c>
      <c r="L30">
        <v>1.6469302530786481E-3</v>
      </c>
      <c r="M30">
        <v>1.8868256685775956E-3</v>
      </c>
      <c r="N30">
        <v>2.1267210840765433E-3</v>
      </c>
      <c r="O30">
        <v>2.0618850493366145E-3</v>
      </c>
      <c r="P30">
        <v>1.9970490145966857E-3</v>
      </c>
      <c r="Q30">
        <v>2.0480830621973593E-3</v>
      </c>
      <c r="R30">
        <v>2.0991171097980328E-3</v>
      </c>
      <c r="S30">
        <v>1.5307295707715583E-3</v>
      </c>
      <c r="T30">
        <v>9.623420317450836E-4</v>
      </c>
      <c r="U30">
        <v>6.3449032150813634E-4</v>
      </c>
      <c r="V30">
        <v>3.0663861127118902E-4</v>
      </c>
      <c r="W30">
        <v>2.0191984951420062E-3</v>
      </c>
      <c r="X30">
        <v>1.8474822328627654E-3</v>
      </c>
      <c r="Y30">
        <v>5.1311930812333287E-4</v>
      </c>
      <c r="Z30">
        <v>1.0730567184321924E-2</v>
      </c>
      <c r="AA30">
        <v>2.0948015060520513E-2</v>
      </c>
      <c r="AB30">
        <v>3.1165462936719103E-2</v>
      </c>
      <c r="AC30">
        <v>2.6625854893881331E-2</v>
      </c>
      <c r="AD30">
        <v>2.3599449531989485E-2</v>
      </c>
      <c r="AE30">
        <v>2.0573044170097636E-2</v>
      </c>
      <c r="AF30">
        <v>1.754663880820579E-2</v>
      </c>
      <c r="AG30">
        <v>1.7874108336650124E-2</v>
      </c>
      <c r="AH30">
        <v>1.8110958018608236E-2</v>
      </c>
    </row>
    <row r="31" spans="1:34" x14ac:dyDescent="0.25">
      <c r="A31" t="s">
        <v>131</v>
      </c>
      <c r="B31">
        <v>3.3295662294713932E-3</v>
      </c>
      <c r="C31">
        <v>3.3295662294713932E-3</v>
      </c>
      <c r="D31">
        <v>3.3295662294713932E-3</v>
      </c>
      <c r="E31">
        <v>3.3295662294713932E-3</v>
      </c>
      <c r="F31">
        <v>3.3295662294713932E-3</v>
      </c>
      <c r="G31">
        <v>3.3295662294713932E-3</v>
      </c>
      <c r="H31">
        <v>3.3295662294713932E-3</v>
      </c>
      <c r="I31">
        <v>3.3295662294713932E-3</v>
      </c>
      <c r="J31">
        <v>3.3295662294713932E-3</v>
      </c>
      <c r="K31">
        <v>3.3295662294713932E-3</v>
      </c>
      <c r="L31">
        <v>3.3295662294713932E-3</v>
      </c>
      <c r="M31">
        <v>3.518793212642824E-3</v>
      </c>
      <c r="N31">
        <v>3.7080201958142548E-3</v>
      </c>
      <c r="O31">
        <v>3.5355919398226757E-3</v>
      </c>
      <c r="P31">
        <v>3.3631636838310961E-3</v>
      </c>
      <c r="Q31">
        <v>2.818435600058504E-3</v>
      </c>
      <c r="R31">
        <v>2.2737075162859123E-3</v>
      </c>
      <c r="S31">
        <v>3.464681495367983E-3</v>
      </c>
      <c r="T31">
        <v>4.6556554744500538E-3</v>
      </c>
      <c r="U31">
        <v>4.0272230586183349E-3</v>
      </c>
      <c r="V31">
        <v>3.3987906427866165E-3</v>
      </c>
      <c r="W31">
        <v>2.1204824718230974E-3</v>
      </c>
      <c r="X31">
        <v>5.2521100547611027E-3</v>
      </c>
      <c r="Y31">
        <v>2.8320577532717391E-3</v>
      </c>
      <c r="Z31">
        <v>4.1263385419890528E-3</v>
      </c>
      <c r="AA31">
        <v>5.4206193307063666E-3</v>
      </c>
      <c r="AB31">
        <v>6.7149001194236804E-3</v>
      </c>
      <c r="AC31">
        <v>6.5893785440539572E-3</v>
      </c>
      <c r="AD31">
        <v>6.5056974938074753E-3</v>
      </c>
      <c r="AE31">
        <v>6.4220164435609935E-3</v>
      </c>
      <c r="AF31">
        <v>6.3383353933145117E-3</v>
      </c>
      <c r="AG31">
        <v>6.3477918976384507E-3</v>
      </c>
      <c r="AH31">
        <v>6.3506898935082176E-3</v>
      </c>
    </row>
    <row r="32" spans="1:34" x14ac:dyDescent="0.25">
      <c r="A32" t="s">
        <v>132</v>
      </c>
      <c r="B32">
        <v>3.6805086515500646E-3</v>
      </c>
      <c r="C32">
        <v>3.6805086515500646E-3</v>
      </c>
      <c r="D32">
        <v>3.6805086515500646E-3</v>
      </c>
      <c r="E32">
        <v>3.6805086515500646E-3</v>
      </c>
      <c r="F32">
        <v>3.6805086515500646E-3</v>
      </c>
      <c r="G32">
        <v>3.6805086515500646E-3</v>
      </c>
      <c r="H32">
        <v>3.6805086515500646E-3</v>
      </c>
      <c r="I32">
        <v>3.6805086515500646E-3</v>
      </c>
      <c r="J32">
        <v>3.6805086515500646E-3</v>
      </c>
      <c r="K32">
        <v>3.6805086515500646E-3</v>
      </c>
      <c r="L32">
        <v>3.6805086515500646E-3</v>
      </c>
      <c r="M32">
        <v>4.5132231359624499E-3</v>
      </c>
      <c r="N32">
        <v>5.3459376203748342E-3</v>
      </c>
      <c r="O32">
        <v>5.9467613113463004E-3</v>
      </c>
      <c r="P32">
        <v>6.5475850023177665E-3</v>
      </c>
      <c r="Q32">
        <v>5.9750387923005865E-3</v>
      </c>
      <c r="R32">
        <v>5.4024925822834073E-3</v>
      </c>
      <c r="S32">
        <v>4.3551083493584353E-3</v>
      </c>
      <c r="T32">
        <v>3.3077241164334633E-3</v>
      </c>
      <c r="U32">
        <v>5.0012304515936554E-3</v>
      </c>
      <c r="V32">
        <v>6.6947367867538484E-3</v>
      </c>
      <c r="W32">
        <v>2.3040575350035002E-3</v>
      </c>
      <c r="X32">
        <v>1.4027455142308935E-2</v>
      </c>
      <c r="Y32">
        <v>5.6200700143722703E-3</v>
      </c>
      <c r="Z32">
        <v>3.9091349758975397E-3</v>
      </c>
      <c r="AA32">
        <v>2.1981999374228092E-3</v>
      </c>
      <c r="AB32">
        <v>4.8726489894807858E-4</v>
      </c>
      <c r="AC32">
        <v>4.7121162439219412E-4</v>
      </c>
      <c r="AD32">
        <v>4.6050944135493785E-4</v>
      </c>
      <c r="AE32">
        <v>4.4980725831768157E-4</v>
      </c>
      <c r="AF32">
        <v>4.3910507528042525E-4</v>
      </c>
      <c r="AG32">
        <v>4.4389472461898007E-4</v>
      </c>
      <c r="AH32">
        <v>4.4752930818489785E-4</v>
      </c>
    </row>
    <row r="33" spans="1:34" x14ac:dyDescent="0.25">
      <c r="A33" t="s">
        <v>133</v>
      </c>
      <c r="B33">
        <v>1.7569055005313477E-3</v>
      </c>
      <c r="C33">
        <v>1.7569055005313477E-3</v>
      </c>
      <c r="D33">
        <v>1.7569055005313477E-3</v>
      </c>
      <c r="E33">
        <v>1.7569055005313477E-3</v>
      </c>
      <c r="F33">
        <v>1.7569055005313477E-3</v>
      </c>
      <c r="G33">
        <v>1.7569055005313477E-3</v>
      </c>
      <c r="H33">
        <v>1.7569055005313477E-3</v>
      </c>
      <c r="I33">
        <v>1.7569055005313477E-3</v>
      </c>
      <c r="J33">
        <v>1.7569055005313477E-3</v>
      </c>
      <c r="K33">
        <v>1.7569055005313477E-3</v>
      </c>
      <c r="L33">
        <v>1.7569055005313477E-3</v>
      </c>
      <c r="M33">
        <v>2.3240565919735653E-3</v>
      </c>
      <c r="N33">
        <v>2.8912076834157825E-3</v>
      </c>
      <c r="O33">
        <v>3.3307949356394572E-3</v>
      </c>
      <c r="P33">
        <v>3.7703821878631314E-3</v>
      </c>
      <c r="Q33">
        <v>3.6599535460855124E-3</v>
      </c>
      <c r="R33">
        <v>3.549524904307893E-3</v>
      </c>
      <c r="S33">
        <v>2.4225048810247582E-3</v>
      </c>
      <c r="T33">
        <v>1.2954848577416229E-3</v>
      </c>
      <c r="U33">
        <v>3.9084284155442104E-3</v>
      </c>
      <c r="V33">
        <v>6.521371973346797E-3</v>
      </c>
      <c r="W33">
        <v>6.4038182909040243E-4</v>
      </c>
      <c r="X33">
        <v>1.2692897268716438E-2</v>
      </c>
      <c r="Y33">
        <v>5.036559074114726E-3</v>
      </c>
      <c r="Z33">
        <v>3.880205614606275E-3</v>
      </c>
      <c r="AA33">
        <v>2.7238521550978236E-3</v>
      </c>
      <c r="AB33">
        <v>1.567498695589372E-3</v>
      </c>
      <c r="AC33">
        <v>1.5046152916342165E-3</v>
      </c>
      <c r="AD33">
        <v>1.4626930223307795E-3</v>
      </c>
      <c r="AE33">
        <v>1.4207707530273428E-3</v>
      </c>
      <c r="AF33">
        <v>1.3788484837239058E-3</v>
      </c>
      <c r="AG33">
        <v>1.3891931314921103E-3</v>
      </c>
      <c r="AH33">
        <v>1.3944635327567884E-3</v>
      </c>
    </row>
    <row r="34" spans="1:34" x14ac:dyDescent="0.25">
      <c r="A34" t="s">
        <v>134</v>
      </c>
      <c r="B34">
        <v>2.7386042580067736E-2</v>
      </c>
      <c r="C34">
        <v>2.7386042580067736E-2</v>
      </c>
      <c r="D34">
        <v>2.7386042580067736E-2</v>
      </c>
      <c r="E34">
        <v>2.7386042580067736E-2</v>
      </c>
      <c r="F34">
        <v>2.7386042580067736E-2</v>
      </c>
      <c r="G34">
        <v>2.7386042580067736E-2</v>
      </c>
      <c r="H34">
        <v>2.7386042580067736E-2</v>
      </c>
      <c r="I34">
        <v>2.7386042580067736E-2</v>
      </c>
      <c r="J34">
        <v>2.7386042580067736E-2</v>
      </c>
      <c r="K34">
        <v>2.7386042580067736E-2</v>
      </c>
      <c r="L34">
        <v>2.7386042580067736E-2</v>
      </c>
      <c r="M34">
        <v>3.3873130605025989E-2</v>
      </c>
      <c r="N34">
        <v>4.0360218629984249E-2</v>
      </c>
      <c r="O34">
        <v>3.6789018009297139E-2</v>
      </c>
      <c r="P34">
        <v>3.3217817388610037E-2</v>
      </c>
      <c r="Q34">
        <v>3.5810013187073192E-2</v>
      </c>
      <c r="R34">
        <v>3.840220898553634E-2</v>
      </c>
      <c r="S34">
        <v>3.3728070479954395E-2</v>
      </c>
      <c r="T34">
        <v>2.9053931974372442E-2</v>
      </c>
      <c r="U34">
        <v>4.4502674220257013E-2</v>
      </c>
      <c r="V34">
        <v>5.9951416466141591E-2</v>
      </c>
      <c r="W34">
        <v>9.5195647869731989E-2</v>
      </c>
      <c r="X34">
        <v>1.8738688337778853E-2</v>
      </c>
      <c r="Y34">
        <v>4.9298342874585246E-2</v>
      </c>
      <c r="Z34">
        <v>4.8453034430569905E-2</v>
      </c>
      <c r="AA34">
        <v>4.7607725986554564E-2</v>
      </c>
      <c r="AB34">
        <v>4.6762417542539222E-2</v>
      </c>
      <c r="AC34">
        <v>4.5269591938651245E-2</v>
      </c>
      <c r="AD34">
        <v>4.4274374869392591E-2</v>
      </c>
      <c r="AE34">
        <v>4.3279157800133944E-2</v>
      </c>
      <c r="AF34">
        <v>4.228394073087529E-2</v>
      </c>
      <c r="AG34">
        <v>4.2310338592407494E-2</v>
      </c>
      <c r="AH34">
        <v>4.2207141414919838E-2</v>
      </c>
    </row>
    <row r="35" spans="1:34" x14ac:dyDescent="0.25">
      <c r="A35" t="s">
        <v>135</v>
      </c>
      <c r="B35">
        <v>2.4097524080321617E-3</v>
      </c>
      <c r="C35">
        <v>2.4097524080321617E-3</v>
      </c>
      <c r="D35">
        <v>2.4097524080321617E-3</v>
      </c>
      <c r="E35">
        <v>2.4097524080321617E-3</v>
      </c>
      <c r="F35">
        <v>2.4097524080321617E-3</v>
      </c>
      <c r="G35">
        <v>2.4097524080321617E-3</v>
      </c>
      <c r="H35">
        <v>2.4097524080321617E-3</v>
      </c>
      <c r="I35">
        <v>2.4097524080321617E-3</v>
      </c>
      <c r="J35">
        <v>2.4097524080321617E-3</v>
      </c>
      <c r="K35">
        <v>2.4097524080321617E-3</v>
      </c>
      <c r="L35">
        <v>2.4097524080321617E-3</v>
      </c>
      <c r="M35">
        <v>1.8859101599569056E-3</v>
      </c>
      <c r="N35">
        <v>1.3620679118816492E-3</v>
      </c>
      <c r="O35">
        <v>1.5263992959782041E-3</v>
      </c>
      <c r="P35">
        <v>1.690730680074759E-3</v>
      </c>
      <c r="Q35">
        <v>1.6814905268371235E-3</v>
      </c>
      <c r="R35">
        <v>1.6722503735994881E-3</v>
      </c>
      <c r="S35">
        <v>2.5025250334802271E-3</v>
      </c>
      <c r="T35">
        <v>3.3327996933609663E-3</v>
      </c>
      <c r="U35">
        <v>3.9038060402824823E-3</v>
      </c>
      <c r="V35">
        <v>4.4748123872039988E-3</v>
      </c>
      <c r="W35">
        <v>1.8266673286456978E-3</v>
      </c>
      <c r="X35">
        <v>2.5917762557564773E-3</v>
      </c>
      <c r="Y35">
        <v>3.7060848244769326E-3</v>
      </c>
      <c r="Z35">
        <v>2.795696419589727E-3</v>
      </c>
      <c r="AA35">
        <v>1.8853080147025214E-3</v>
      </c>
      <c r="AB35">
        <v>9.7491960981531563E-4</v>
      </c>
      <c r="AC35">
        <v>1.2600292402476048E-3</v>
      </c>
      <c r="AD35">
        <v>1.4501023272024641E-3</v>
      </c>
      <c r="AE35">
        <v>1.6401754141573235E-3</v>
      </c>
      <c r="AF35">
        <v>1.8302485011121828E-3</v>
      </c>
      <c r="AG35">
        <v>1.8306462759005596E-3</v>
      </c>
      <c r="AH35">
        <v>1.8245384269463876E-3</v>
      </c>
    </row>
    <row r="36" spans="1:34" x14ac:dyDescent="0.25">
      <c r="A36" t="s">
        <v>136</v>
      </c>
      <c r="B36">
        <v>0.10232164993731258</v>
      </c>
      <c r="C36">
        <v>0.10232164993731258</v>
      </c>
      <c r="D36">
        <v>0.10232164993731258</v>
      </c>
      <c r="E36">
        <v>0.10232164993731258</v>
      </c>
      <c r="F36">
        <v>0.10232164993731258</v>
      </c>
      <c r="G36">
        <v>0.10232164993731258</v>
      </c>
      <c r="H36">
        <v>0.10232164993731258</v>
      </c>
      <c r="I36">
        <v>0.10232164993731258</v>
      </c>
      <c r="J36">
        <v>0.10232164993731258</v>
      </c>
      <c r="K36">
        <v>0.10232164993731258</v>
      </c>
      <c r="L36">
        <v>0.10232164993731258</v>
      </c>
      <c r="M36">
        <v>8.8274501613480105E-2</v>
      </c>
      <c r="N36">
        <v>7.4227353289647649E-2</v>
      </c>
      <c r="O36">
        <v>7.5009955078805313E-2</v>
      </c>
      <c r="P36">
        <v>7.579255686796299E-2</v>
      </c>
      <c r="Q36">
        <v>7.1472726193999025E-2</v>
      </c>
      <c r="R36">
        <v>6.7152895520035061E-2</v>
      </c>
      <c r="S36">
        <v>5.5666363658861545E-2</v>
      </c>
      <c r="T36">
        <v>4.4179831797688029E-2</v>
      </c>
      <c r="U36">
        <v>5.2115577466079907E-2</v>
      </c>
      <c r="V36">
        <v>6.0051323134471778E-2</v>
      </c>
      <c r="W36">
        <v>3.1017434823129443E-2</v>
      </c>
      <c r="X36">
        <v>3.5248871365255535E-2</v>
      </c>
      <c r="Y36">
        <v>3.9720556139973835E-2</v>
      </c>
      <c r="Z36">
        <v>3.7960273473997705E-2</v>
      </c>
      <c r="AA36">
        <v>3.6199990808021575E-2</v>
      </c>
      <c r="AB36">
        <v>3.4439708142045444E-2</v>
      </c>
      <c r="AC36">
        <v>3.1910939118805812E-2</v>
      </c>
      <c r="AD36">
        <v>3.0225093103312721E-2</v>
      </c>
      <c r="AE36">
        <v>2.853924708781963E-2</v>
      </c>
      <c r="AF36">
        <v>2.6853401072326543E-2</v>
      </c>
      <c r="AG36">
        <v>2.6545696733602464E-2</v>
      </c>
      <c r="AH36">
        <v>2.6258198334391126E-2</v>
      </c>
    </row>
    <row r="37" spans="1:34" x14ac:dyDescent="0.25">
      <c r="A37" t="s">
        <v>137</v>
      </c>
      <c r="B37">
        <v>2.7495712086967321E-2</v>
      </c>
      <c r="C37">
        <v>2.7495712086967321E-2</v>
      </c>
      <c r="D37">
        <v>2.7495712086967321E-2</v>
      </c>
      <c r="E37">
        <v>2.7495712086967321E-2</v>
      </c>
      <c r="F37">
        <v>2.7495712086967321E-2</v>
      </c>
      <c r="G37">
        <v>2.7495712086967321E-2</v>
      </c>
      <c r="H37">
        <v>2.7495712086967321E-2</v>
      </c>
      <c r="I37">
        <v>2.7495712086967321E-2</v>
      </c>
      <c r="J37">
        <v>2.7495712086967321E-2</v>
      </c>
      <c r="K37">
        <v>2.7495712086967321E-2</v>
      </c>
      <c r="L37">
        <v>2.7495712086967321E-2</v>
      </c>
      <c r="M37">
        <v>1.8733920677117873E-2</v>
      </c>
      <c r="N37">
        <v>9.9721292672684276E-3</v>
      </c>
      <c r="O37">
        <v>1.1880466766943792E-2</v>
      </c>
      <c r="P37">
        <v>1.3788804266619159E-2</v>
      </c>
      <c r="Q37">
        <v>1.5086627551234659E-2</v>
      </c>
      <c r="R37">
        <v>1.6384450835850158E-2</v>
      </c>
      <c r="S37">
        <v>1.3017491113055175E-2</v>
      </c>
      <c r="T37">
        <v>9.6505313902601926E-3</v>
      </c>
      <c r="U37">
        <v>1.5183011352062072E-2</v>
      </c>
      <c r="V37">
        <v>2.0715491313863951E-2</v>
      </c>
      <c r="W37">
        <v>1.7323692564107405E-2</v>
      </c>
      <c r="X37">
        <v>6.8529787842310688E-2</v>
      </c>
      <c r="Y37">
        <v>2.7401029601693657E-2</v>
      </c>
      <c r="Z37">
        <v>2.2424004186653385E-2</v>
      </c>
      <c r="AA37">
        <v>1.7446978771613116E-2</v>
      </c>
      <c r="AB37">
        <v>1.2469953356572843E-2</v>
      </c>
      <c r="AC37">
        <v>1.1936172813933343E-2</v>
      </c>
      <c r="AD37">
        <v>1.1580319118840342E-2</v>
      </c>
      <c r="AE37">
        <v>1.1224465423747342E-2</v>
      </c>
      <c r="AF37">
        <v>1.0868611728654344E-2</v>
      </c>
      <c r="AG37">
        <v>1.1001006791632297E-2</v>
      </c>
      <c r="AH37">
        <v>1.1119918865777578E-2</v>
      </c>
    </row>
    <row r="38" spans="1:34" x14ac:dyDescent="0.25">
      <c r="A38" t="s">
        <v>138</v>
      </c>
      <c r="B38">
        <v>4.9374778713434479E-4</v>
      </c>
      <c r="C38">
        <v>4.9374778713434479E-4</v>
      </c>
      <c r="D38">
        <v>4.9374778713434479E-4</v>
      </c>
      <c r="E38">
        <v>4.9374778713434479E-4</v>
      </c>
      <c r="F38">
        <v>4.9374778713434479E-4</v>
      </c>
      <c r="G38">
        <v>4.9374778713434479E-4</v>
      </c>
      <c r="H38">
        <v>4.9374778713434479E-4</v>
      </c>
      <c r="I38">
        <v>4.9374778713434479E-4</v>
      </c>
      <c r="J38">
        <v>4.9374778713434479E-4</v>
      </c>
      <c r="K38">
        <v>4.9374778713434479E-4</v>
      </c>
      <c r="L38">
        <v>4.9374778713434479E-4</v>
      </c>
      <c r="M38">
        <v>5.484476474525231E-4</v>
      </c>
      <c r="N38">
        <v>6.031475077707013E-4</v>
      </c>
      <c r="O38">
        <v>8.6138472311199582E-4</v>
      </c>
      <c r="P38">
        <v>1.1196219384532905E-3</v>
      </c>
      <c r="Q38">
        <v>9.2377663266183531E-4</v>
      </c>
      <c r="R38">
        <v>7.2793132687038018E-4</v>
      </c>
      <c r="S38">
        <v>5.5665205551339806E-4</v>
      </c>
      <c r="T38">
        <v>3.8537278415641605E-4</v>
      </c>
      <c r="U38">
        <v>8.1895879357476086E-4</v>
      </c>
      <c r="V38">
        <v>1.2525448029931056E-3</v>
      </c>
      <c r="W38">
        <v>4.5693561781896506E-3</v>
      </c>
      <c r="X38">
        <v>3.58444942589698E-3</v>
      </c>
      <c r="Y38">
        <v>1.4635262535032218E-3</v>
      </c>
      <c r="Z38">
        <v>1.4012288474168032E-3</v>
      </c>
      <c r="AA38">
        <v>1.3389314413303844E-3</v>
      </c>
      <c r="AB38">
        <v>1.2766340352439657E-3</v>
      </c>
      <c r="AC38">
        <v>1.2345744559075485E-3</v>
      </c>
      <c r="AD38">
        <v>1.206534736349937E-3</v>
      </c>
      <c r="AE38">
        <v>1.1784950167923257E-3</v>
      </c>
      <c r="AF38">
        <v>1.1504552972347142E-3</v>
      </c>
      <c r="AG38">
        <v>1.1492964270910001E-3</v>
      </c>
      <c r="AH38">
        <v>1.1492254069075166E-3</v>
      </c>
    </row>
    <row r="39" spans="1:34" x14ac:dyDescent="0.25">
      <c r="A39" t="s">
        <v>139</v>
      </c>
      <c r="B39">
        <v>2.3581685721083212E-2</v>
      </c>
      <c r="C39">
        <v>2.3581685721083212E-2</v>
      </c>
      <c r="D39">
        <v>2.3581685721083212E-2</v>
      </c>
      <c r="E39">
        <v>2.3581685721083212E-2</v>
      </c>
      <c r="F39">
        <v>2.3581685721083212E-2</v>
      </c>
      <c r="G39">
        <v>2.3581685721083212E-2</v>
      </c>
      <c r="H39">
        <v>2.3581685721083212E-2</v>
      </c>
      <c r="I39">
        <v>2.3581685721083212E-2</v>
      </c>
      <c r="J39">
        <v>2.3581685721083212E-2</v>
      </c>
      <c r="K39">
        <v>2.3581685721083212E-2</v>
      </c>
      <c r="L39">
        <v>2.3581685721083212E-2</v>
      </c>
      <c r="M39">
        <v>3.0931015295093952E-2</v>
      </c>
      <c r="N39">
        <v>3.8280344869104692E-2</v>
      </c>
      <c r="O39">
        <v>3.8217694266908131E-2</v>
      </c>
      <c r="P39">
        <v>3.8155043664711563E-2</v>
      </c>
      <c r="Q39">
        <v>3.4483475655479705E-2</v>
      </c>
      <c r="R39">
        <v>3.0811907646247846E-2</v>
      </c>
      <c r="S39">
        <v>3.0114129470288544E-2</v>
      </c>
      <c r="T39">
        <v>2.9416351294329242E-2</v>
      </c>
      <c r="U39">
        <v>2.3643510461162066E-2</v>
      </c>
      <c r="V39">
        <v>1.7870669627994894E-2</v>
      </c>
      <c r="W39">
        <v>3.0668497282510278E-2</v>
      </c>
      <c r="X39">
        <v>3.4583183922848086E-2</v>
      </c>
      <c r="Y39">
        <v>1.4647036130763878E-2</v>
      </c>
      <c r="Z39">
        <v>1.1250134040449101E-2</v>
      </c>
      <c r="AA39">
        <v>7.8532319501343241E-3</v>
      </c>
      <c r="AB39">
        <v>4.4563298598195482E-3</v>
      </c>
      <c r="AC39">
        <v>4.9832548425564798E-3</v>
      </c>
      <c r="AD39">
        <v>5.3345381643811005E-3</v>
      </c>
      <c r="AE39">
        <v>5.6858214862057213E-3</v>
      </c>
      <c r="AF39">
        <v>6.037104808030342E-3</v>
      </c>
      <c r="AG39">
        <v>6.0263097235808694E-3</v>
      </c>
      <c r="AH39">
        <v>6.0114397807151838E-3</v>
      </c>
    </row>
    <row r="40" spans="1:34" x14ac:dyDescent="0.25">
      <c r="A40" t="s">
        <v>140</v>
      </c>
      <c r="B40">
        <v>2.9665601616337675E-4</v>
      </c>
      <c r="C40">
        <v>2.9665601616337675E-4</v>
      </c>
      <c r="D40">
        <v>2.9665601616337675E-4</v>
      </c>
      <c r="E40">
        <v>2.9665601616337675E-4</v>
      </c>
      <c r="F40">
        <v>2.9665601616337675E-4</v>
      </c>
      <c r="G40">
        <v>2.9665601616337675E-4</v>
      </c>
      <c r="H40">
        <v>2.9665601616337675E-4</v>
      </c>
      <c r="I40">
        <v>2.9665601616337675E-4</v>
      </c>
      <c r="J40">
        <v>2.9665601616337675E-4</v>
      </c>
      <c r="K40">
        <v>2.9665601616337675E-4</v>
      </c>
      <c r="L40">
        <v>2.9665601616337675E-4</v>
      </c>
      <c r="M40">
        <v>3.7283458916163772E-4</v>
      </c>
      <c r="N40">
        <v>4.4901316215989863E-4</v>
      </c>
      <c r="O40">
        <v>9.9522139132071446E-4</v>
      </c>
      <c r="P40">
        <v>1.5414296204815303E-3</v>
      </c>
      <c r="Q40">
        <v>1.5125756656431716E-3</v>
      </c>
      <c r="R40">
        <v>1.4837217108048129E-3</v>
      </c>
      <c r="S40">
        <v>1.9689328409163744E-3</v>
      </c>
      <c r="T40">
        <v>2.4541439710279354E-3</v>
      </c>
      <c r="U40">
        <v>6.4639896422302775E-3</v>
      </c>
      <c r="V40">
        <v>1.0473835313432621E-2</v>
      </c>
      <c r="W40">
        <v>1.1261549087992963E-3</v>
      </c>
      <c r="X40">
        <v>2.4402478211439333E-2</v>
      </c>
      <c r="Y40">
        <v>9.7494960524037652E-3</v>
      </c>
      <c r="Z40">
        <v>6.7985198396239982E-3</v>
      </c>
      <c r="AA40">
        <v>3.8475436268442312E-3</v>
      </c>
      <c r="AB40">
        <v>8.9656741406446449E-4</v>
      </c>
      <c r="AC40">
        <v>8.6702938888163713E-4</v>
      </c>
      <c r="AD40">
        <v>8.473373720930856E-4</v>
      </c>
      <c r="AE40">
        <v>8.2764535530453396E-4</v>
      </c>
      <c r="AF40">
        <v>8.0795333851598242E-4</v>
      </c>
      <c r="AG40">
        <v>8.1415040235601312E-4</v>
      </c>
      <c r="AH40">
        <v>8.1853235350530442E-4</v>
      </c>
    </row>
    <row r="41" spans="1:34" x14ac:dyDescent="0.25">
      <c r="A41" t="s">
        <v>141</v>
      </c>
      <c r="B41">
        <v>1.3882279524797723E-2</v>
      </c>
      <c r="C41">
        <v>1.3882279524797723E-2</v>
      </c>
      <c r="D41">
        <v>1.3882279524797723E-2</v>
      </c>
      <c r="E41">
        <v>1.3882279524797723E-2</v>
      </c>
      <c r="F41">
        <v>1.3882279524797723E-2</v>
      </c>
      <c r="G41">
        <v>1.3882279524797723E-2</v>
      </c>
      <c r="H41">
        <v>1.3882279524797723E-2</v>
      </c>
      <c r="I41">
        <v>1.3882279524797723E-2</v>
      </c>
      <c r="J41">
        <v>1.3882279524797723E-2</v>
      </c>
      <c r="K41">
        <v>1.3882279524797723E-2</v>
      </c>
      <c r="L41">
        <v>1.3882279524797723E-2</v>
      </c>
      <c r="M41">
        <v>1.6929493697626322E-2</v>
      </c>
      <c r="N41">
        <v>1.997670787045492E-2</v>
      </c>
      <c r="O41">
        <v>1.8971121187297664E-2</v>
      </c>
      <c r="P41">
        <v>1.7965534504140408E-2</v>
      </c>
      <c r="Q41">
        <v>1.6925317217165912E-2</v>
      </c>
      <c r="R41">
        <v>1.5885099930191413E-2</v>
      </c>
      <c r="S41">
        <v>1.8205563509819441E-2</v>
      </c>
      <c r="T41">
        <v>2.0526027089447469E-2</v>
      </c>
      <c r="U41">
        <v>2.2141903592937426E-2</v>
      </c>
      <c r="V41">
        <v>2.3757780096427383E-2</v>
      </c>
      <c r="W41">
        <v>1.0927964721495351E-2</v>
      </c>
      <c r="X41">
        <v>7.8527798835436417E-3</v>
      </c>
      <c r="Y41">
        <v>3.474497133927594E-2</v>
      </c>
      <c r="Z41">
        <v>2.4944018385335283E-2</v>
      </c>
      <c r="AA41">
        <v>1.5143065431394622E-2</v>
      </c>
      <c r="AB41">
        <v>5.3421124774539605E-3</v>
      </c>
      <c r="AC41">
        <v>1.0305143531683231E-2</v>
      </c>
      <c r="AD41">
        <v>1.3613830901169412E-2</v>
      </c>
      <c r="AE41">
        <v>1.6922518270655593E-2</v>
      </c>
      <c r="AF41">
        <v>2.0231205640141772E-2</v>
      </c>
      <c r="AG41">
        <v>2.0306874276228553E-2</v>
      </c>
      <c r="AH41">
        <v>2.0194058478919908E-2</v>
      </c>
    </row>
    <row r="42" spans="1:34" x14ac:dyDescent="0.25">
      <c r="A42" t="s">
        <v>142</v>
      </c>
      <c r="B42">
        <v>3.0038477939796266E-2</v>
      </c>
      <c r="C42">
        <v>3.0038477939796266E-2</v>
      </c>
      <c r="D42">
        <v>3.0038477939796266E-2</v>
      </c>
      <c r="E42">
        <v>3.0038477939796266E-2</v>
      </c>
      <c r="F42">
        <v>3.0038477939796266E-2</v>
      </c>
      <c r="G42">
        <v>3.0038477939796266E-2</v>
      </c>
      <c r="H42">
        <v>3.0038477939796266E-2</v>
      </c>
      <c r="I42">
        <v>3.0038477939796266E-2</v>
      </c>
      <c r="J42">
        <v>3.0038477939796266E-2</v>
      </c>
      <c r="K42">
        <v>3.0038477939796266E-2</v>
      </c>
      <c r="L42">
        <v>3.0038477939796266E-2</v>
      </c>
      <c r="M42">
        <v>3.2103402179961708E-2</v>
      </c>
      <c r="N42">
        <v>3.4168326420127154E-2</v>
      </c>
      <c r="O42">
        <v>3.3748300420947147E-2</v>
      </c>
      <c r="P42">
        <v>3.3328274421767133E-2</v>
      </c>
      <c r="Q42">
        <v>3.7908042846749951E-2</v>
      </c>
      <c r="R42">
        <v>4.2487811271732775E-2</v>
      </c>
      <c r="S42">
        <v>5.5003420478358295E-2</v>
      </c>
      <c r="T42">
        <v>6.7519029684983814E-2</v>
      </c>
      <c r="U42">
        <v>4.5563902252470631E-2</v>
      </c>
      <c r="V42">
        <v>2.3608774819957445E-2</v>
      </c>
      <c r="W42">
        <v>1.8342900898935484E-2</v>
      </c>
      <c r="X42">
        <v>3.0032930841738224E-2</v>
      </c>
      <c r="Y42">
        <v>2.5863534860232198E-2</v>
      </c>
      <c r="Z42">
        <v>1.7713379309137939E-2</v>
      </c>
      <c r="AA42">
        <v>9.5632237580436825E-3</v>
      </c>
      <c r="AB42">
        <v>1.4130682069494278E-3</v>
      </c>
      <c r="AC42">
        <v>1.3909084371418309E-3</v>
      </c>
      <c r="AD42">
        <v>1.3761352572700997E-3</v>
      </c>
      <c r="AE42">
        <v>1.3613620773983686E-3</v>
      </c>
      <c r="AF42">
        <v>1.3465888975266373E-3</v>
      </c>
      <c r="AG42">
        <v>1.3497992689430335E-3</v>
      </c>
      <c r="AH42">
        <v>1.3432700951305919E-3</v>
      </c>
    </row>
    <row r="43" spans="1:34" x14ac:dyDescent="0.25">
      <c r="A43" t="s">
        <v>143</v>
      </c>
      <c r="B43">
        <v>2.934756004632888E-3</v>
      </c>
      <c r="C43">
        <v>2.934756004632888E-3</v>
      </c>
      <c r="D43">
        <v>2.934756004632888E-3</v>
      </c>
      <c r="E43">
        <v>2.934756004632888E-3</v>
      </c>
      <c r="F43">
        <v>2.934756004632888E-3</v>
      </c>
      <c r="G43">
        <v>2.934756004632888E-3</v>
      </c>
      <c r="H43">
        <v>2.934756004632888E-3</v>
      </c>
      <c r="I43">
        <v>2.934756004632888E-3</v>
      </c>
      <c r="J43">
        <v>2.934756004632888E-3</v>
      </c>
      <c r="K43">
        <v>2.934756004632888E-3</v>
      </c>
      <c r="L43">
        <v>2.934756004632888E-3</v>
      </c>
      <c r="M43">
        <v>2.2708860859393409E-3</v>
      </c>
      <c r="N43">
        <v>1.6070161672457938E-3</v>
      </c>
      <c r="O43">
        <v>1.5743180998108095E-3</v>
      </c>
      <c r="P43">
        <v>1.5416200323758252E-3</v>
      </c>
      <c r="Q43">
        <v>1.4994133817155396E-3</v>
      </c>
      <c r="R43">
        <v>1.457206731055254E-3</v>
      </c>
      <c r="S43">
        <v>1.4640020425871537E-3</v>
      </c>
      <c r="T43">
        <v>1.4707973541190536E-3</v>
      </c>
      <c r="U43">
        <v>1.8759646192385983E-3</v>
      </c>
      <c r="V43">
        <v>2.2811318843581432E-3</v>
      </c>
      <c r="W43">
        <v>1.7471067740136897E-3</v>
      </c>
      <c r="X43">
        <v>3.8865614405232157E-3</v>
      </c>
      <c r="Y43">
        <v>1.3351672443610001E-3</v>
      </c>
      <c r="Z43">
        <v>2.961442097342352E-3</v>
      </c>
      <c r="AA43">
        <v>4.5877169503237038E-3</v>
      </c>
      <c r="AB43">
        <v>6.2139918033050565E-3</v>
      </c>
      <c r="AC43">
        <v>7.7520268578839717E-3</v>
      </c>
      <c r="AD43">
        <v>8.7773835609365816E-3</v>
      </c>
      <c r="AE43">
        <v>9.8027402639891924E-3</v>
      </c>
      <c r="AF43">
        <v>1.0828096967041803E-2</v>
      </c>
      <c r="AG43">
        <v>1.0845542701856956E-2</v>
      </c>
      <c r="AH43">
        <v>1.079431993410467E-2</v>
      </c>
    </row>
    <row r="44" spans="1:34" x14ac:dyDescent="0.25">
      <c r="A44" t="s">
        <v>144</v>
      </c>
      <c r="B44">
        <v>1.0886500273111423E-2</v>
      </c>
      <c r="C44">
        <v>1.0886500273111423E-2</v>
      </c>
      <c r="D44">
        <v>1.0886500273111423E-2</v>
      </c>
      <c r="E44">
        <v>1.0886500273111423E-2</v>
      </c>
      <c r="F44">
        <v>1.0886500273111423E-2</v>
      </c>
      <c r="G44">
        <v>1.0886500273111423E-2</v>
      </c>
      <c r="H44">
        <v>1.0886500273111423E-2</v>
      </c>
      <c r="I44">
        <v>1.0886500273111423E-2</v>
      </c>
      <c r="J44">
        <v>1.0886500273111423E-2</v>
      </c>
      <c r="K44">
        <v>1.0886500273111423E-2</v>
      </c>
      <c r="L44">
        <v>1.0886500273111423E-2</v>
      </c>
      <c r="M44">
        <v>1.3976309660117097E-2</v>
      </c>
      <c r="N44">
        <v>1.7066119047122772E-2</v>
      </c>
      <c r="O44">
        <v>1.3184169260402355E-2</v>
      </c>
      <c r="P44">
        <v>9.3022194736819396E-3</v>
      </c>
      <c r="Q44">
        <v>1.1242364517708579E-2</v>
      </c>
      <c r="R44">
        <v>1.3182509561735216E-2</v>
      </c>
      <c r="S44">
        <v>1.318897543257911E-2</v>
      </c>
      <c r="T44">
        <v>1.3195441303423002E-2</v>
      </c>
      <c r="U44">
        <v>1.0185930004893951E-2</v>
      </c>
      <c r="V44">
        <v>7.1764187063648992E-3</v>
      </c>
      <c r="W44">
        <v>4.7013836931735766E-3</v>
      </c>
      <c r="X44">
        <v>8.6353092676360148E-3</v>
      </c>
      <c r="Y44">
        <v>6.0290587745482323E-3</v>
      </c>
      <c r="Z44">
        <v>1.0017819984593645E-2</v>
      </c>
      <c r="AA44">
        <v>1.4006581194639059E-2</v>
      </c>
      <c r="AB44">
        <v>1.7995342404684471E-2</v>
      </c>
      <c r="AC44">
        <v>2.0536317703793171E-2</v>
      </c>
      <c r="AD44">
        <v>2.2230301236532305E-2</v>
      </c>
      <c r="AE44">
        <v>2.3924284769271439E-2</v>
      </c>
      <c r="AF44">
        <v>2.5618268302010572E-2</v>
      </c>
      <c r="AG44">
        <v>2.5951487529882824E-2</v>
      </c>
      <c r="AH44">
        <v>2.6351490480159025E-2</v>
      </c>
    </row>
    <row r="45" spans="1:34" x14ac:dyDescent="0.25">
      <c r="A45" t="s">
        <v>145</v>
      </c>
      <c r="B45">
        <v>1.2053271445992925E-4</v>
      </c>
      <c r="C45">
        <v>1.2053271445992925E-4</v>
      </c>
      <c r="D45">
        <v>1.2053271445992925E-4</v>
      </c>
      <c r="E45">
        <v>1.2053271445992925E-4</v>
      </c>
      <c r="F45">
        <v>1.2053271445992925E-4</v>
      </c>
      <c r="G45">
        <v>1.2053271445992925E-4</v>
      </c>
      <c r="H45">
        <v>1.2053271445992925E-4</v>
      </c>
      <c r="I45">
        <v>1.2053271445992925E-4</v>
      </c>
      <c r="J45">
        <v>1.2053271445992925E-4</v>
      </c>
      <c r="K45">
        <v>1.2053271445992925E-4</v>
      </c>
      <c r="L45">
        <v>1.2053271445992925E-4</v>
      </c>
      <c r="M45">
        <v>1.3813772671239359E-4</v>
      </c>
      <c r="N45">
        <v>1.5574273896485795E-4</v>
      </c>
      <c r="O45">
        <v>1.5099407050815427E-4</v>
      </c>
      <c r="P45">
        <v>1.462454020514506E-4</v>
      </c>
      <c r="Q45">
        <v>4.3740256435261519E-4</v>
      </c>
      <c r="R45">
        <v>7.2855972665377983E-4</v>
      </c>
      <c r="S45">
        <v>8.7705880993217092E-4</v>
      </c>
      <c r="T45">
        <v>1.025557893210562E-3</v>
      </c>
      <c r="U45">
        <v>1.9024936555364622E-3</v>
      </c>
      <c r="V45">
        <v>2.7794294178623627E-3</v>
      </c>
      <c r="W45">
        <v>1.6351575476480434E-3</v>
      </c>
      <c r="X45">
        <v>2.5635899317959258E-3</v>
      </c>
      <c r="Y45">
        <v>2.5583694653510416E-3</v>
      </c>
      <c r="Z45">
        <v>1.7055796435673609E-3</v>
      </c>
      <c r="AA45">
        <v>8.5278982178368045E-4</v>
      </c>
      <c r="AB45">
        <v>0</v>
      </c>
      <c r="AC45">
        <v>0</v>
      </c>
      <c r="AD45">
        <v>0</v>
      </c>
      <c r="AE45">
        <v>0</v>
      </c>
      <c r="AF45">
        <v>0</v>
      </c>
      <c r="AG45">
        <v>0</v>
      </c>
      <c r="AH45">
        <v>0</v>
      </c>
    </row>
    <row r="46" spans="1:34" x14ac:dyDescent="0.25">
      <c r="A46" t="s">
        <v>146</v>
      </c>
      <c r="B46">
        <v>1.3849692014176134E-2</v>
      </c>
      <c r="C46">
        <v>1.3849692014176134E-2</v>
      </c>
      <c r="D46">
        <v>1.3849692014176134E-2</v>
      </c>
      <c r="E46">
        <v>1.3849692014176134E-2</v>
      </c>
      <c r="F46">
        <v>1.3849692014176134E-2</v>
      </c>
      <c r="G46">
        <v>1.3849692014176134E-2</v>
      </c>
      <c r="H46">
        <v>1.3849692014176134E-2</v>
      </c>
      <c r="I46">
        <v>1.3849692014176134E-2</v>
      </c>
      <c r="J46">
        <v>1.3849692014176134E-2</v>
      </c>
      <c r="K46">
        <v>1.3849692014176134E-2</v>
      </c>
      <c r="L46">
        <v>1.3849692014176134E-2</v>
      </c>
      <c r="M46">
        <v>1.6688356603877071E-2</v>
      </c>
      <c r="N46">
        <v>1.952702119357801E-2</v>
      </c>
      <c r="O46">
        <v>3.151762522554729E-2</v>
      </c>
      <c r="P46">
        <v>4.3508229257516566E-2</v>
      </c>
      <c r="Q46">
        <v>4.2693800583373687E-2</v>
      </c>
      <c r="R46">
        <v>4.18793719092308E-2</v>
      </c>
      <c r="S46">
        <v>2.2752230074770598E-2</v>
      </c>
      <c r="T46">
        <v>3.6250882403103934E-3</v>
      </c>
      <c r="U46">
        <v>1.5587465078269641E-2</v>
      </c>
      <c r="V46">
        <v>2.7549841916228886E-2</v>
      </c>
      <c r="W46">
        <v>2.0158924315542576E-3</v>
      </c>
      <c r="X46">
        <v>1.7507033515870341E-2</v>
      </c>
      <c r="Y46">
        <v>2.1366586696549013E-2</v>
      </c>
      <c r="Z46">
        <v>1.8988185625013858E-2</v>
      </c>
      <c r="AA46">
        <v>1.6609784553478703E-2</v>
      </c>
      <c r="AB46">
        <v>1.4231383481943548E-2</v>
      </c>
      <c r="AC46">
        <v>1.3323415767800925E-2</v>
      </c>
      <c r="AD46">
        <v>1.271810395837251E-2</v>
      </c>
      <c r="AE46">
        <v>1.2112792148944094E-2</v>
      </c>
      <c r="AF46">
        <v>1.1507480339515678E-2</v>
      </c>
      <c r="AG46">
        <v>1.1590371791794236E-2</v>
      </c>
      <c r="AH46">
        <v>1.1707708939501597E-2</v>
      </c>
    </row>
    <row r="47" spans="1:34" x14ac:dyDescent="0.25">
      <c r="A47" t="s">
        <v>147</v>
      </c>
      <c r="B47">
        <v>0.1228051720884825</v>
      </c>
      <c r="C47">
        <v>0.1228051720884825</v>
      </c>
      <c r="D47">
        <v>0.1228051720884825</v>
      </c>
      <c r="E47">
        <v>0.1228051720884825</v>
      </c>
      <c r="F47">
        <v>0.1228051720884825</v>
      </c>
      <c r="G47">
        <v>0.1228051720884825</v>
      </c>
      <c r="H47">
        <v>0.1228051720884825</v>
      </c>
      <c r="I47">
        <v>0.1228051720884825</v>
      </c>
      <c r="J47">
        <v>0.1228051720884825</v>
      </c>
      <c r="K47">
        <v>0.1228051720884825</v>
      </c>
      <c r="L47">
        <v>0.1228051720884825</v>
      </c>
      <c r="M47">
        <v>9.7122725555965489E-2</v>
      </c>
      <c r="N47">
        <v>7.1440279023448475E-2</v>
      </c>
      <c r="O47">
        <v>6.1377176607624408E-2</v>
      </c>
      <c r="P47">
        <v>5.1314074191800341E-2</v>
      </c>
      <c r="Q47">
        <v>5.1403972665748393E-2</v>
      </c>
      <c r="R47">
        <v>5.1493871139696452E-2</v>
      </c>
      <c r="S47">
        <v>4.476131824420003E-2</v>
      </c>
      <c r="T47">
        <v>3.8028765348703614E-2</v>
      </c>
      <c r="U47">
        <v>4.6367510990136127E-2</v>
      </c>
      <c r="V47">
        <v>5.4706256631568646E-2</v>
      </c>
      <c r="W47">
        <v>0.12368287609561963</v>
      </c>
      <c r="X47">
        <v>1.3369316172528451E-2</v>
      </c>
      <c r="Y47">
        <v>3.3493838324183164E-2</v>
      </c>
      <c r="Z47">
        <v>5.3735787158174064E-2</v>
      </c>
      <c r="AA47">
        <v>7.397773599216495E-2</v>
      </c>
      <c r="AB47">
        <v>9.421968482615585E-2</v>
      </c>
      <c r="AC47">
        <v>6.7666053962093117E-2</v>
      </c>
      <c r="AD47">
        <v>4.9963633386051295E-2</v>
      </c>
      <c r="AE47">
        <v>3.2261212810009481E-2</v>
      </c>
      <c r="AF47">
        <v>1.4558792233967666E-2</v>
      </c>
      <c r="AG47">
        <v>1.4736461678865519E-2</v>
      </c>
      <c r="AH47">
        <v>1.494471357177081E-2</v>
      </c>
    </row>
    <row r="48" spans="1:34" x14ac:dyDescent="0.25">
      <c r="A48" t="s">
        <v>148</v>
      </c>
      <c r="B48">
        <v>9.5294967959532037E-4</v>
      </c>
      <c r="C48">
        <v>9.5294967959532037E-4</v>
      </c>
      <c r="D48">
        <v>9.5294967959532037E-4</v>
      </c>
      <c r="E48">
        <v>9.5294967959532037E-4</v>
      </c>
      <c r="F48">
        <v>9.5294967959532037E-4</v>
      </c>
      <c r="G48">
        <v>9.5294967959532037E-4</v>
      </c>
      <c r="H48">
        <v>9.5294967959532037E-4</v>
      </c>
      <c r="I48">
        <v>9.5294967959532037E-4</v>
      </c>
      <c r="J48">
        <v>9.5294967959532037E-4</v>
      </c>
      <c r="K48">
        <v>9.5294967959532037E-4</v>
      </c>
      <c r="L48">
        <v>9.5294967959532037E-4</v>
      </c>
      <c r="M48">
        <v>1.0679916531268498E-3</v>
      </c>
      <c r="N48">
        <v>1.1830336266583793E-3</v>
      </c>
      <c r="O48">
        <v>2.3844261427757507E-3</v>
      </c>
      <c r="P48">
        <v>3.5858186588931221E-3</v>
      </c>
      <c r="Q48">
        <v>3.7081016776407986E-3</v>
      </c>
      <c r="R48">
        <v>3.8303846963884747E-3</v>
      </c>
      <c r="S48">
        <v>2.2844616170584085E-3</v>
      </c>
      <c r="T48">
        <v>7.3853853772834195E-4</v>
      </c>
      <c r="U48">
        <v>2.0870326865952524E-3</v>
      </c>
      <c r="V48">
        <v>3.4355268354621625E-3</v>
      </c>
      <c r="W48">
        <v>7.8862787065032709E-3</v>
      </c>
      <c r="X48">
        <v>7.7512040750845621E-3</v>
      </c>
      <c r="Y48">
        <v>2.9333030872242751E-3</v>
      </c>
      <c r="Z48">
        <v>9.7441124711640306E-3</v>
      </c>
      <c r="AA48">
        <v>1.6554921855103787E-2</v>
      </c>
      <c r="AB48">
        <v>2.3365731239043543E-2</v>
      </c>
      <c r="AC48">
        <v>2.2149230063193925E-2</v>
      </c>
      <c r="AD48">
        <v>2.1338229279294178E-2</v>
      </c>
      <c r="AE48">
        <v>2.0527228495394435E-2</v>
      </c>
      <c r="AF48">
        <v>1.9716227711494689E-2</v>
      </c>
      <c r="AG48">
        <v>2.0069009131121911E-2</v>
      </c>
      <c r="AH48">
        <v>2.0283704152436056E-2</v>
      </c>
    </row>
    <row r="49" spans="1:34" x14ac:dyDescent="0.25">
      <c r="A49" t="s">
        <v>149</v>
      </c>
      <c r="B49">
        <v>1.4941686961447711E-3</v>
      </c>
      <c r="C49">
        <v>1.4941686961447711E-3</v>
      </c>
      <c r="D49">
        <v>1.4941686961447711E-3</v>
      </c>
      <c r="E49">
        <v>1.4941686961447711E-3</v>
      </c>
      <c r="F49">
        <v>1.4941686961447711E-3</v>
      </c>
      <c r="G49">
        <v>1.4941686961447711E-3</v>
      </c>
      <c r="H49">
        <v>1.4941686961447711E-3</v>
      </c>
      <c r="I49">
        <v>1.4941686961447711E-3</v>
      </c>
      <c r="J49">
        <v>1.4941686961447711E-3</v>
      </c>
      <c r="K49">
        <v>1.4941686961447711E-3</v>
      </c>
      <c r="L49">
        <v>1.4941686961447711E-3</v>
      </c>
      <c r="M49">
        <v>1.6646828090193422E-3</v>
      </c>
      <c r="N49">
        <v>1.8351969218939131E-3</v>
      </c>
      <c r="O49">
        <v>1.7746605316338723E-3</v>
      </c>
      <c r="P49">
        <v>1.7141241413738315E-3</v>
      </c>
      <c r="Q49">
        <v>1.8605510664654427E-3</v>
      </c>
      <c r="R49">
        <v>2.006977991557054E-3</v>
      </c>
      <c r="S49">
        <v>1.8732592733223363E-3</v>
      </c>
      <c r="T49">
        <v>1.7395405550876186E-3</v>
      </c>
      <c r="U49">
        <v>1.9352714002267564E-3</v>
      </c>
      <c r="V49">
        <v>2.1310022453658942E-3</v>
      </c>
      <c r="W49">
        <v>9.7867545767096084E-4</v>
      </c>
      <c r="X49">
        <v>1.835122267200561E-3</v>
      </c>
      <c r="Y49">
        <v>1.2681341480440119E-3</v>
      </c>
      <c r="Z49">
        <v>1.6640277955954465E-3</v>
      </c>
      <c r="AA49">
        <v>2.0599214431468813E-3</v>
      </c>
      <c r="AB49">
        <v>2.4558150906983157E-3</v>
      </c>
      <c r="AC49">
        <v>2.6920380301947429E-3</v>
      </c>
      <c r="AD49">
        <v>2.8495199898590277E-3</v>
      </c>
      <c r="AE49">
        <v>3.0070019495233129E-3</v>
      </c>
      <c r="AF49">
        <v>3.1644839091875977E-3</v>
      </c>
      <c r="AG49">
        <v>3.1878316899002436E-3</v>
      </c>
      <c r="AH49">
        <v>3.1826590035190679E-3</v>
      </c>
    </row>
    <row r="50" spans="1:34" x14ac:dyDescent="0.25">
      <c r="A50" t="s">
        <v>150</v>
      </c>
      <c r="B50">
        <v>2.42188655561698E-2</v>
      </c>
      <c r="C50">
        <v>2.42188655561698E-2</v>
      </c>
      <c r="D50">
        <v>2.42188655561698E-2</v>
      </c>
      <c r="E50">
        <v>2.42188655561698E-2</v>
      </c>
      <c r="F50">
        <v>2.42188655561698E-2</v>
      </c>
      <c r="G50">
        <v>2.42188655561698E-2</v>
      </c>
      <c r="H50">
        <v>2.42188655561698E-2</v>
      </c>
      <c r="I50">
        <v>2.42188655561698E-2</v>
      </c>
      <c r="J50">
        <v>2.42188655561698E-2</v>
      </c>
      <c r="K50">
        <v>2.42188655561698E-2</v>
      </c>
      <c r="L50">
        <v>2.42188655561698E-2</v>
      </c>
      <c r="M50">
        <v>2.7996996568794487E-2</v>
      </c>
      <c r="N50">
        <v>3.1775127581419177E-2</v>
      </c>
      <c r="O50">
        <v>2.742622989989859E-2</v>
      </c>
      <c r="P50">
        <v>2.3077332218377999E-2</v>
      </c>
      <c r="Q50">
        <v>2.9607154178464774E-2</v>
      </c>
      <c r="R50">
        <v>3.6136976138551553E-2</v>
      </c>
      <c r="S50">
        <v>3.7674196733446769E-2</v>
      </c>
      <c r="T50">
        <v>3.9211417328341977E-2</v>
      </c>
      <c r="U50">
        <v>2.0847772780111757E-2</v>
      </c>
      <c r="V50">
        <v>2.4841282318815339E-3</v>
      </c>
      <c r="W50">
        <v>1.0640095282269403E-2</v>
      </c>
      <c r="X50">
        <v>6.4671682088965681E-3</v>
      </c>
      <c r="Y50">
        <v>2.0885511351694742E-2</v>
      </c>
      <c r="Z50">
        <v>2.4715422310405626E-2</v>
      </c>
      <c r="AA50">
        <v>2.8545333269116509E-2</v>
      </c>
      <c r="AB50">
        <v>3.2375244227827393E-2</v>
      </c>
      <c r="AC50">
        <v>3.4353959782593854E-2</v>
      </c>
      <c r="AD50">
        <v>3.567310348577149E-2</v>
      </c>
      <c r="AE50">
        <v>3.6992247188949126E-2</v>
      </c>
      <c r="AF50">
        <v>3.8311390892126769E-2</v>
      </c>
      <c r="AG50">
        <v>3.8443509881525645E-2</v>
      </c>
      <c r="AH50">
        <v>3.8492049677457611E-2</v>
      </c>
    </row>
    <row r="51" spans="1:34" x14ac:dyDescent="0.25">
      <c r="A51" t="s">
        <v>151</v>
      </c>
      <c r="B51">
        <v>1.9389568819846586E-2</v>
      </c>
      <c r="C51">
        <v>1.9389568819846586E-2</v>
      </c>
      <c r="D51">
        <v>1.9389568819846586E-2</v>
      </c>
      <c r="E51">
        <v>1.9389568819846586E-2</v>
      </c>
      <c r="F51">
        <v>1.9389568819846586E-2</v>
      </c>
      <c r="G51">
        <v>1.9389568819846586E-2</v>
      </c>
      <c r="H51">
        <v>1.9389568819846586E-2</v>
      </c>
      <c r="I51">
        <v>1.9389568819846586E-2</v>
      </c>
      <c r="J51">
        <v>1.9389568819846586E-2</v>
      </c>
      <c r="K51">
        <v>1.9389568819846586E-2</v>
      </c>
      <c r="L51">
        <v>1.9389568819846586E-2</v>
      </c>
      <c r="M51">
        <v>2.4570080712112086E-2</v>
      </c>
      <c r="N51">
        <v>2.9750592604377582E-2</v>
      </c>
      <c r="O51">
        <v>3.0876541704784276E-2</v>
      </c>
      <c r="P51">
        <v>3.2002490805190971E-2</v>
      </c>
      <c r="Q51">
        <v>2.7894191331046855E-2</v>
      </c>
      <c r="R51">
        <v>2.3785891856902736E-2</v>
      </c>
      <c r="S51">
        <v>2.2441455815781185E-2</v>
      </c>
      <c r="T51">
        <v>2.1097019774659633E-2</v>
      </c>
      <c r="U51">
        <v>2.8289779072052851E-2</v>
      </c>
      <c r="V51">
        <v>3.5482538369446065E-2</v>
      </c>
      <c r="W51">
        <v>3.1346428467959098E-2</v>
      </c>
      <c r="X51">
        <v>4.243022149939852E-2</v>
      </c>
      <c r="Y51">
        <v>3.1721551925908052E-2</v>
      </c>
      <c r="Z51">
        <v>2.1147701283938704E-2</v>
      </c>
      <c r="AA51">
        <v>1.0573850641969352E-2</v>
      </c>
      <c r="AB51">
        <v>0</v>
      </c>
      <c r="AC51">
        <v>1.5475038641938358E-2</v>
      </c>
      <c r="AD51">
        <v>2.5791731069897263E-2</v>
      </c>
      <c r="AE51">
        <v>3.6108423497856167E-2</v>
      </c>
      <c r="AF51">
        <v>4.6425115925815073E-2</v>
      </c>
      <c r="AG51">
        <v>4.6573347372186526E-2</v>
      </c>
      <c r="AH51">
        <v>4.6761682458635864E-2</v>
      </c>
    </row>
    <row r="52" spans="1:34" x14ac:dyDescent="0.25">
      <c r="A52" t="s">
        <v>152</v>
      </c>
      <c r="B52">
        <v>2.9375760776674488E-3</v>
      </c>
      <c r="C52">
        <v>2.9375760776674488E-3</v>
      </c>
      <c r="D52">
        <v>2.9375760776674488E-3</v>
      </c>
      <c r="E52">
        <v>2.9375760776674488E-3</v>
      </c>
      <c r="F52">
        <v>2.9375760776674488E-3</v>
      </c>
      <c r="G52">
        <v>2.9375760776674488E-3</v>
      </c>
      <c r="H52">
        <v>2.9375760776674488E-3</v>
      </c>
      <c r="I52">
        <v>2.9375760776674488E-3</v>
      </c>
      <c r="J52">
        <v>2.9375760776674488E-3</v>
      </c>
      <c r="K52">
        <v>2.9375760776674488E-3</v>
      </c>
      <c r="L52">
        <v>2.9375760776674488E-3</v>
      </c>
      <c r="M52">
        <v>2.0733227858722985E-3</v>
      </c>
      <c r="N52">
        <v>1.209069494077148E-3</v>
      </c>
      <c r="O52">
        <v>1.0951037909898826E-3</v>
      </c>
      <c r="P52">
        <v>9.8113808790261737E-4</v>
      </c>
      <c r="Q52">
        <v>1.9640836221632616E-3</v>
      </c>
      <c r="R52">
        <v>2.9470291564239058E-3</v>
      </c>
      <c r="S52">
        <v>3.9107754823333165E-3</v>
      </c>
      <c r="T52">
        <v>4.8745218082427268E-3</v>
      </c>
      <c r="U52">
        <v>3.8722363125000092E-3</v>
      </c>
      <c r="V52">
        <v>2.8699508167572916E-3</v>
      </c>
      <c r="W52">
        <v>2.1972560706372698E-3</v>
      </c>
      <c r="X52">
        <v>4.7462147694474549E-3</v>
      </c>
      <c r="Y52">
        <v>1.8768619345098062E-3</v>
      </c>
      <c r="Z52">
        <v>1.251241289673204E-3</v>
      </c>
      <c r="AA52">
        <v>6.2562064483660199E-4</v>
      </c>
      <c r="AB52">
        <v>0</v>
      </c>
      <c r="AC52">
        <v>0</v>
      </c>
      <c r="AD52">
        <v>0</v>
      </c>
      <c r="AE52">
        <v>0</v>
      </c>
      <c r="AF52">
        <v>0</v>
      </c>
      <c r="AG52">
        <v>0</v>
      </c>
      <c r="AH52">
        <v>0</v>
      </c>
    </row>
    <row r="53" spans="1:34" x14ac:dyDescent="0.25">
      <c r="A53" t="s">
        <v>153</v>
      </c>
      <c r="B53">
        <v>1.0462470958220386E-2</v>
      </c>
      <c r="C53">
        <v>1.0462470958220386E-2</v>
      </c>
      <c r="D53">
        <v>1.0462470958220386E-2</v>
      </c>
      <c r="E53">
        <v>1.0462470958220386E-2</v>
      </c>
      <c r="F53">
        <v>1.0462470958220386E-2</v>
      </c>
      <c r="G53">
        <v>1.0462470958220386E-2</v>
      </c>
      <c r="H53">
        <v>1.0462470958220386E-2</v>
      </c>
      <c r="I53">
        <v>1.0462470958220386E-2</v>
      </c>
      <c r="J53">
        <v>1.0462470958220386E-2</v>
      </c>
      <c r="K53">
        <v>1.0462470958220386E-2</v>
      </c>
      <c r="L53">
        <v>1.0462470958220386E-2</v>
      </c>
      <c r="M53">
        <v>1.2159741687749182E-2</v>
      </c>
      <c r="N53">
        <v>1.3857012417277978E-2</v>
      </c>
      <c r="O53">
        <v>1.4790023953921335E-2</v>
      </c>
      <c r="P53">
        <v>1.5723035490564693E-2</v>
      </c>
      <c r="Q53">
        <v>1.6094187671489013E-2</v>
      </c>
      <c r="R53">
        <v>1.646533985241333E-2</v>
      </c>
      <c r="S53">
        <v>1.423487088913673E-2</v>
      </c>
      <c r="T53">
        <v>1.2004401925860128E-2</v>
      </c>
      <c r="U53">
        <v>1.7449799540202624E-2</v>
      </c>
      <c r="V53">
        <v>2.2895197154545119E-2</v>
      </c>
      <c r="W53">
        <v>1.4746898222397491E-2</v>
      </c>
      <c r="X53">
        <v>7.5280244118242469E-3</v>
      </c>
      <c r="Y53">
        <v>1.8870679774139712E-2</v>
      </c>
      <c r="Z53">
        <v>1.4379565126982501E-2</v>
      </c>
      <c r="AA53">
        <v>9.8884504798252889E-3</v>
      </c>
      <c r="AB53">
        <v>5.3973358326680765E-3</v>
      </c>
      <c r="AC53">
        <v>5.3095897570224143E-3</v>
      </c>
      <c r="AD53">
        <v>5.2510923732586399E-3</v>
      </c>
      <c r="AE53">
        <v>5.1925949894948654E-3</v>
      </c>
      <c r="AF53">
        <v>5.1340976057310909E-3</v>
      </c>
      <c r="AG53">
        <v>5.125275017717164E-3</v>
      </c>
      <c r="AH53">
        <v>5.1270532448142534E-3</v>
      </c>
    </row>
    <row r="54" spans="1:34" x14ac:dyDescent="0.25">
      <c r="A54" t="s">
        <v>154</v>
      </c>
      <c r="B54">
        <v>4.4494485656402957E-4</v>
      </c>
      <c r="C54">
        <v>4.4494485656402957E-4</v>
      </c>
      <c r="D54">
        <v>4.4494485656402957E-4</v>
      </c>
      <c r="E54">
        <v>4.4494485656402957E-4</v>
      </c>
      <c r="F54">
        <v>4.4494485656402957E-4</v>
      </c>
      <c r="G54">
        <v>4.4494485656402957E-4</v>
      </c>
      <c r="H54">
        <v>4.4494485656402957E-4</v>
      </c>
      <c r="I54">
        <v>4.4494485656402957E-4</v>
      </c>
      <c r="J54">
        <v>4.4494485656402957E-4</v>
      </c>
      <c r="K54">
        <v>4.4494485656402957E-4</v>
      </c>
      <c r="L54">
        <v>4.4494485656402957E-4</v>
      </c>
      <c r="M54">
        <v>2.8169648731586627E-4</v>
      </c>
      <c r="N54">
        <v>1.184481180677029E-4</v>
      </c>
      <c r="O54">
        <v>2.1790063761283253E-4</v>
      </c>
      <c r="P54">
        <v>3.1735315715796214E-4</v>
      </c>
      <c r="Q54">
        <v>4.7811313514048789E-4</v>
      </c>
      <c r="R54">
        <v>6.3887311312301365E-4</v>
      </c>
      <c r="S54">
        <v>6.351910507162628E-4</v>
      </c>
      <c r="T54">
        <v>6.3150898830951195E-4</v>
      </c>
      <c r="U54">
        <v>5.777547988339612E-4</v>
      </c>
      <c r="V54">
        <v>5.2400060935841057E-4</v>
      </c>
      <c r="W54">
        <v>1.9582379080118058E-3</v>
      </c>
      <c r="X54">
        <v>1.1047883090648204E-3</v>
      </c>
      <c r="Y54">
        <v>4.4217011249551283E-4</v>
      </c>
      <c r="Z54">
        <v>1.5103685641830178E-3</v>
      </c>
      <c r="AA54">
        <v>2.5785670158705227E-3</v>
      </c>
      <c r="AB54">
        <v>3.6467654675580276E-3</v>
      </c>
      <c r="AC54">
        <v>3.5266202910472413E-3</v>
      </c>
      <c r="AD54">
        <v>3.4465235067067169E-3</v>
      </c>
      <c r="AE54">
        <v>3.3664267223661925E-3</v>
      </c>
      <c r="AF54">
        <v>3.2863299380256686E-3</v>
      </c>
      <c r="AG54">
        <v>3.3004003347216386E-3</v>
      </c>
      <c r="AH54">
        <v>3.3053673351145538E-3</v>
      </c>
    </row>
    <row r="55" spans="1:34" x14ac:dyDescent="0.25">
      <c r="A55" t="s">
        <v>155</v>
      </c>
      <c r="B55">
        <v>0</v>
      </c>
      <c r="C55">
        <v>0</v>
      </c>
      <c r="D55">
        <v>0</v>
      </c>
      <c r="E55">
        <v>0</v>
      </c>
      <c r="F55">
        <v>0</v>
      </c>
      <c r="G55">
        <v>0</v>
      </c>
      <c r="H55">
        <v>0</v>
      </c>
      <c r="I55">
        <v>0</v>
      </c>
      <c r="J55">
        <v>0</v>
      </c>
      <c r="K55">
        <v>0</v>
      </c>
      <c r="L55">
        <v>0</v>
      </c>
      <c r="M55">
        <v>0</v>
      </c>
      <c r="N55">
        <v>0</v>
      </c>
      <c r="O55">
        <v>0</v>
      </c>
      <c r="P55">
        <v>0</v>
      </c>
      <c r="Q55">
        <v>0</v>
      </c>
      <c r="R55">
        <v>0</v>
      </c>
      <c r="S55">
        <v>0</v>
      </c>
      <c r="T55">
        <v>0</v>
      </c>
      <c r="U55">
        <v>0</v>
      </c>
      <c r="V55">
        <v>0</v>
      </c>
      <c r="W55">
        <v>0</v>
      </c>
      <c r="X55">
        <v>0</v>
      </c>
      <c r="Y55">
        <v>0</v>
      </c>
      <c r="Z55">
        <v>0</v>
      </c>
      <c r="AA55">
        <v>0</v>
      </c>
      <c r="AB55">
        <v>0</v>
      </c>
      <c r="AC55">
        <v>0</v>
      </c>
      <c r="AD55">
        <v>0</v>
      </c>
      <c r="AE55">
        <v>0</v>
      </c>
      <c r="AF55">
        <v>0</v>
      </c>
      <c r="AG55">
        <v>0</v>
      </c>
      <c r="AH55">
        <v>0</v>
      </c>
    </row>
    <row r="56" spans="1:34" x14ac:dyDescent="0.25">
      <c r="A56" t="s">
        <v>156</v>
      </c>
      <c r="B56">
        <v>0</v>
      </c>
      <c r="C56">
        <v>0</v>
      </c>
      <c r="D56">
        <v>0</v>
      </c>
      <c r="E56">
        <v>0</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c r="AH56">
        <v>0</v>
      </c>
    </row>
    <row r="57" spans="1:34" x14ac:dyDescent="0.25">
      <c r="A57" t="s">
        <v>157</v>
      </c>
      <c r="B57">
        <v>0</v>
      </c>
      <c r="C57">
        <v>0</v>
      </c>
      <c r="D57">
        <v>0</v>
      </c>
      <c r="E57">
        <v>0</v>
      </c>
      <c r="F57">
        <v>0</v>
      </c>
      <c r="G57">
        <v>0</v>
      </c>
      <c r="H57">
        <v>0</v>
      </c>
      <c r="I57">
        <v>0</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v>0</v>
      </c>
      <c r="AG57">
        <v>0</v>
      </c>
      <c r="AH57">
        <v>0</v>
      </c>
    </row>
    <row r="58" spans="1:34" x14ac:dyDescent="0.25">
      <c r="A58" t="s">
        <v>158</v>
      </c>
      <c r="B58">
        <v>1.0285433039939628E-4</v>
      </c>
      <c r="C58">
        <v>1.0285433039939628E-4</v>
      </c>
      <c r="D58">
        <v>1.0285433039939628E-4</v>
      </c>
      <c r="E58">
        <v>1.0285433039939628E-4</v>
      </c>
      <c r="F58">
        <v>1.0285433039939628E-4</v>
      </c>
      <c r="G58">
        <v>1.0285433039939628E-4</v>
      </c>
      <c r="H58">
        <v>1.0285433039939628E-4</v>
      </c>
      <c r="I58">
        <v>1.0285433039939628E-4</v>
      </c>
      <c r="J58">
        <v>1.0285433039939628E-4</v>
      </c>
      <c r="K58">
        <v>1.0285433039939628E-4</v>
      </c>
      <c r="L58">
        <v>1.0285433039939628E-4</v>
      </c>
      <c r="M58">
        <v>1.1742155500827572E-4</v>
      </c>
      <c r="N58">
        <v>1.3198877961715516E-4</v>
      </c>
      <c r="O58">
        <v>1.2552077485834961E-4</v>
      </c>
      <c r="P58">
        <v>1.1905277009954407E-4</v>
      </c>
      <c r="Q58">
        <v>1.1682422641114614E-4</v>
      </c>
      <c r="R58">
        <v>1.145956827227482E-4</v>
      </c>
      <c r="S58">
        <v>1.6750093577803341E-4</v>
      </c>
      <c r="T58">
        <v>2.2040618883331864E-4</v>
      </c>
      <c r="U58">
        <v>2.3969431554946653E-4</v>
      </c>
      <c r="V58">
        <v>2.5898244226561443E-4</v>
      </c>
      <c r="W58">
        <v>4.1037298241102069E-4</v>
      </c>
      <c r="X58">
        <v>5.7659998452302822E-4</v>
      </c>
      <c r="Y58">
        <v>2.2827162962140023E-4</v>
      </c>
      <c r="Z58">
        <v>9.0817007953221656E-4</v>
      </c>
      <c r="AA58">
        <v>1.588068529443033E-3</v>
      </c>
      <c r="AB58">
        <v>2.2679669793538491E-3</v>
      </c>
      <c r="AC58">
        <v>2.2275447944147824E-3</v>
      </c>
      <c r="AD58">
        <v>2.2005966711220711E-3</v>
      </c>
      <c r="AE58">
        <v>2.1736485478293598E-3</v>
      </c>
      <c r="AF58">
        <v>2.1467004245366485E-3</v>
      </c>
      <c r="AG58">
        <v>2.1365516916988705E-3</v>
      </c>
      <c r="AH58">
        <v>2.1060431326040139E-3</v>
      </c>
    </row>
    <row r="59" spans="1:34" x14ac:dyDescent="0.25">
      <c r="A59" t="s">
        <v>159</v>
      </c>
      <c r="B59">
        <v>0</v>
      </c>
      <c r="C59">
        <v>0</v>
      </c>
      <c r="D59">
        <v>0</v>
      </c>
      <c r="E59">
        <v>0</v>
      </c>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c r="AH59">
        <v>0</v>
      </c>
    </row>
    <row r="60" spans="1:34" x14ac:dyDescent="0.25">
      <c r="A60" t="s">
        <v>160</v>
      </c>
      <c r="B60">
        <v>0</v>
      </c>
      <c r="C60">
        <v>0</v>
      </c>
      <c r="D60">
        <v>0</v>
      </c>
      <c r="E60">
        <v>0</v>
      </c>
      <c r="F60">
        <v>0</v>
      </c>
      <c r="G60">
        <v>0</v>
      </c>
      <c r="H60">
        <v>0</v>
      </c>
      <c r="I60">
        <v>0</v>
      </c>
      <c r="J60">
        <v>0</v>
      </c>
      <c r="K60">
        <v>0</v>
      </c>
      <c r="L60">
        <v>0</v>
      </c>
      <c r="M60">
        <v>0</v>
      </c>
      <c r="N60">
        <v>0</v>
      </c>
      <c r="O60">
        <v>0</v>
      </c>
      <c r="P60">
        <v>0</v>
      </c>
      <c r="Q60">
        <v>0</v>
      </c>
      <c r="R60">
        <v>0</v>
      </c>
      <c r="S60">
        <v>0</v>
      </c>
      <c r="T60">
        <v>0</v>
      </c>
      <c r="U60">
        <v>0</v>
      </c>
      <c r="V60">
        <v>0</v>
      </c>
      <c r="W60">
        <v>0</v>
      </c>
      <c r="X60">
        <v>0</v>
      </c>
      <c r="Y60">
        <v>0</v>
      </c>
      <c r="Z60">
        <v>0</v>
      </c>
      <c r="AA60">
        <v>0</v>
      </c>
      <c r="AB60">
        <v>0</v>
      </c>
      <c r="AC60">
        <v>0</v>
      </c>
      <c r="AD60">
        <v>0</v>
      </c>
      <c r="AE60">
        <v>0</v>
      </c>
      <c r="AF60">
        <v>0</v>
      </c>
      <c r="AG60">
        <v>0</v>
      </c>
      <c r="AH60">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69C8D-D68F-489B-A560-DA88F3972820}">
  <dimension ref="A1:E47"/>
  <sheetViews>
    <sheetView workbookViewId="0">
      <selection activeCell="H38" sqref="H38"/>
    </sheetView>
  </sheetViews>
  <sheetFormatPr defaultRowHeight="15" x14ac:dyDescent="0.25"/>
  <cols>
    <col min="1" max="1" width="29" style="386" bestFit="1" customWidth="1"/>
    <col min="2" max="2" width="11.7109375" style="324" customWidth="1"/>
    <col min="3" max="3" width="10.28515625" style="324" customWidth="1"/>
    <col min="4" max="4" width="10.5703125" style="324" customWidth="1"/>
    <col min="5" max="5" width="11.85546875" style="324" customWidth="1"/>
  </cols>
  <sheetData>
    <row r="1" spans="1:5" x14ac:dyDescent="0.25">
      <c r="A1" s="483" t="s">
        <v>161</v>
      </c>
      <c r="B1" s="483"/>
      <c r="C1" s="483"/>
      <c r="D1" s="483"/>
      <c r="E1" s="483"/>
    </row>
    <row r="2" spans="1:5" ht="30" customHeight="1" x14ac:dyDescent="0.25">
      <c r="A2" s="377" t="s">
        <v>3</v>
      </c>
      <c r="B2" s="378" t="s">
        <v>162</v>
      </c>
      <c r="C2" s="378" t="s">
        <v>163</v>
      </c>
      <c r="D2" s="378" t="s">
        <v>86</v>
      </c>
      <c r="E2" s="379" t="s">
        <v>164</v>
      </c>
    </row>
    <row r="3" spans="1:5" x14ac:dyDescent="0.25">
      <c r="A3" s="380" t="s">
        <v>104</v>
      </c>
      <c r="B3" s="381">
        <v>0</v>
      </c>
      <c r="C3" s="381">
        <v>1</v>
      </c>
      <c r="D3" s="381">
        <v>1</v>
      </c>
      <c r="E3" s="382">
        <v>0</v>
      </c>
    </row>
    <row r="4" spans="1:5" x14ac:dyDescent="0.25">
      <c r="A4" s="380" t="s">
        <v>106</v>
      </c>
      <c r="B4" s="381">
        <v>1</v>
      </c>
      <c r="C4" s="381">
        <v>0</v>
      </c>
      <c r="D4" s="381">
        <v>1</v>
      </c>
      <c r="E4" s="382">
        <v>4.0000000000000001E-3</v>
      </c>
    </row>
    <row r="5" spans="1:5" x14ac:dyDescent="0.25">
      <c r="A5" s="380" t="s">
        <v>108</v>
      </c>
      <c r="B5" s="381">
        <v>59</v>
      </c>
      <c r="C5" s="381">
        <v>2</v>
      </c>
      <c r="D5" s="381">
        <v>76</v>
      </c>
      <c r="E5" s="382">
        <v>0.214</v>
      </c>
    </row>
    <row r="6" spans="1:5" x14ac:dyDescent="0.25">
      <c r="A6" s="380" t="s">
        <v>109</v>
      </c>
      <c r="B6" s="381">
        <v>1</v>
      </c>
      <c r="C6" s="381">
        <v>1</v>
      </c>
      <c r="D6" s="381">
        <v>2</v>
      </c>
      <c r="E6" s="382">
        <v>4.0000000000000001E-3</v>
      </c>
    </row>
    <row r="7" spans="1:5" x14ac:dyDescent="0.25">
      <c r="A7" s="380" t="s">
        <v>110</v>
      </c>
      <c r="B7" s="381">
        <v>5</v>
      </c>
      <c r="C7" s="381">
        <v>1</v>
      </c>
      <c r="D7" s="381">
        <v>9</v>
      </c>
      <c r="E7" s="382">
        <v>1.7999999999999999E-2</v>
      </c>
    </row>
    <row r="8" spans="1:5" x14ac:dyDescent="0.25">
      <c r="A8" s="380" t="s">
        <v>113</v>
      </c>
      <c r="B8" s="381">
        <v>10</v>
      </c>
      <c r="C8" s="381">
        <v>0</v>
      </c>
      <c r="D8" s="381">
        <v>10</v>
      </c>
      <c r="E8" s="382">
        <v>3.5999999999999997E-2</v>
      </c>
    </row>
    <row r="9" spans="1:5" x14ac:dyDescent="0.25">
      <c r="A9" s="380" t="s">
        <v>114</v>
      </c>
      <c r="B9" s="381">
        <v>5</v>
      </c>
      <c r="C9" s="381">
        <v>0</v>
      </c>
      <c r="D9" s="381">
        <v>7</v>
      </c>
      <c r="E9" s="382">
        <v>1.7999999999999999E-2</v>
      </c>
    </row>
    <row r="10" spans="1:5" x14ac:dyDescent="0.25">
      <c r="A10" s="380" t="s">
        <v>115</v>
      </c>
      <c r="B10" s="381">
        <v>0</v>
      </c>
      <c r="C10" s="381">
        <v>1</v>
      </c>
      <c r="D10" s="381">
        <v>1</v>
      </c>
      <c r="E10" s="382">
        <v>0</v>
      </c>
    </row>
    <row r="11" spans="1:5" x14ac:dyDescent="0.25">
      <c r="A11" s="380" t="s">
        <v>119</v>
      </c>
      <c r="B11" s="381">
        <v>3</v>
      </c>
      <c r="C11" s="381">
        <v>0</v>
      </c>
      <c r="D11" s="381">
        <v>3</v>
      </c>
      <c r="E11" s="382">
        <v>1.0999999999999999E-2</v>
      </c>
    </row>
    <row r="12" spans="1:5" x14ac:dyDescent="0.25">
      <c r="A12" s="380" t="s">
        <v>116</v>
      </c>
      <c r="B12" s="381">
        <v>1</v>
      </c>
      <c r="C12" s="381">
        <v>0</v>
      </c>
      <c r="D12" s="381">
        <v>1</v>
      </c>
      <c r="E12" s="382">
        <v>4.0000000000000001E-3</v>
      </c>
    </row>
    <row r="13" spans="1:5" x14ac:dyDescent="0.25">
      <c r="A13" s="380" t="s">
        <v>117</v>
      </c>
      <c r="B13" s="381">
        <v>0</v>
      </c>
      <c r="C13" s="381">
        <v>0</v>
      </c>
      <c r="D13" s="381">
        <v>1</v>
      </c>
      <c r="E13" s="382">
        <v>0</v>
      </c>
    </row>
    <row r="14" spans="1:5" x14ac:dyDescent="0.25">
      <c r="A14" s="380" t="s">
        <v>118</v>
      </c>
      <c r="B14" s="381">
        <v>5</v>
      </c>
      <c r="C14" s="381">
        <v>0</v>
      </c>
      <c r="D14" s="381">
        <v>5</v>
      </c>
      <c r="E14" s="382">
        <v>1.7999999999999999E-2</v>
      </c>
    </row>
    <row r="15" spans="1:5" x14ac:dyDescent="0.25">
      <c r="A15" s="380" t="s">
        <v>120</v>
      </c>
      <c r="B15" s="381">
        <v>1</v>
      </c>
      <c r="C15" s="381">
        <v>0</v>
      </c>
      <c r="D15" s="381">
        <v>1</v>
      </c>
      <c r="E15" s="382">
        <v>4.0000000000000001E-3</v>
      </c>
    </row>
    <row r="16" spans="1:5" x14ac:dyDescent="0.25">
      <c r="A16" s="380" t="s">
        <v>125</v>
      </c>
      <c r="B16" s="381">
        <v>20</v>
      </c>
      <c r="C16" s="381">
        <v>1</v>
      </c>
      <c r="D16" s="381">
        <v>21</v>
      </c>
      <c r="E16" s="382">
        <v>7.1999999999999995E-2</v>
      </c>
    </row>
    <row r="17" spans="1:5" x14ac:dyDescent="0.25">
      <c r="A17" s="380" t="s">
        <v>124</v>
      </c>
      <c r="B17" s="381">
        <v>1</v>
      </c>
      <c r="C17" s="381">
        <v>0</v>
      </c>
      <c r="D17" s="381">
        <v>5</v>
      </c>
      <c r="E17" s="382">
        <v>4.0000000000000001E-3</v>
      </c>
    </row>
    <row r="18" spans="1:5" x14ac:dyDescent="0.25">
      <c r="A18" s="380" t="s">
        <v>123</v>
      </c>
      <c r="B18" s="381">
        <v>3</v>
      </c>
      <c r="C18" s="381">
        <v>0</v>
      </c>
      <c r="D18" s="381">
        <v>3</v>
      </c>
      <c r="E18" s="382">
        <v>1.0999999999999999E-2</v>
      </c>
    </row>
    <row r="19" spans="1:5" x14ac:dyDescent="0.25">
      <c r="A19" s="380" t="s">
        <v>126</v>
      </c>
      <c r="B19" s="381">
        <v>7</v>
      </c>
      <c r="C19" s="381">
        <v>0</v>
      </c>
      <c r="D19" s="381">
        <v>7</v>
      </c>
      <c r="E19" s="382">
        <v>2.5000000000000001E-2</v>
      </c>
    </row>
    <row r="20" spans="1:5" x14ac:dyDescent="0.25">
      <c r="A20" s="380" t="s">
        <v>127</v>
      </c>
      <c r="B20" s="381">
        <v>7</v>
      </c>
      <c r="C20" s="381">
        <v>0</v>
      </c>
      <c r="D20" s="381">
        <v>8</v>
      </c>
      <c r="E20" s="382">
        <v>2.5000000000000001E-2</v>
      </c>
    </row>
    <row r="21" spans="1:5" x14ac:dyDescent="0.25">
      <c r="A21" s="380" t="s">
        <v>129</v>
      </c>
      <c r="B21" s="381">
        <v>5</v>
      </c>
      <c r="C21" s="381">
        <v>0</v>
      </c>
      <c r="D21" s="381">
        <v>5</v>
      </c>
      <c r="E21" s="382">
        <v>1.7999999999999999E-2</v>
      </c>
    </row>
    <row r="22" spans="1:5" x14ac:dyDescent="0.25">
      <c r="A22" s="380" t="s">
        <v>137</v>
      </c>
      <c r="B22" s="381">
        <v>7</v>
      </c>
      <c r="C22" s="381">
        <v>1</v>
      </c>
      <c r="D22" s="381">
        <v>11</v>
      </c>
      <c r="E22" s="382">
        <v>2.5000000000000001E-2</v>
      </c>
    </row>
    <row r="23" spans="1:5" x14ac:dyDescent="0.25">
      <c r="A23" s="380" t="s">
        <v>138</v>
      </c>
      <c r="B23" s="381">
        <v>2</v>
      </c>
      <c r="C23" s="381">
        <v>0</v>
      </c>
      <c r="D23" s="381">
        <v>2</v>
      </c>
      <c r="E23" s="382">
        <v>7.0000000000000001E-3</v>
      </c>
    </row>
    <row r="24" spans="1:5" x14ac:dyDescent="0.25">
      <c r="A24" s="380" t="s">
        <v>133</v>
      </c>
      <c r="B24" s="381">
        <v>6</v>
      </c>
      <c r="C24" s="381">
        <v>0</v>
      </c>
      <c r="D24" s="381">
        <v>6</v>
      </c>
      <c r="E24" s="382">
        <v>2.1999999999999999E-2</v>
      </c>
    </row>
    <row r="25" spans="1:5" x14ac:dyDescent="0.25">
      <c r="A25" s="380" t="s">
        <v>134</v>
      </c>
      <c r="B25" s="381">
        <v>11</v>
      </c>
      <c r="C25" s="381">
        <v>1</v>
      </c>
      <c r="D25" s="381">
        <v>17</v>
      </c>
      <c r="E25" s="382">
        <v>0.04</v>
      </c>
    </row>
    <row r="26" spans="1:5" x14ac:dyDescent="0.25">
      <c r="A26" s="380" t="s">
        <v>136</v>
      </c>
      <c r="B26" s="381">
        <v>18</v>
      </c>
      <c r="C26" s="381">
        <v>1</v>
      </c>
      <c r="D26" s="381">
        <v>19</v>
      </c>
      <c r="E26" s="382">
        <v>6.5000000000000002E-2</v>
      </c>
    </row>
    <row r="27" spans="1:5" x14ac:dyDescent="0.25">
      <c r="A27" s="380" t="s">
        <v>139</v>
      </c>
      <c r="B27" s="381">
        <v>44</v>
      </c>
      <c r="C27" s="381">
        <v>0</v>
      </c>
      <c r="D27" s="381">
        <v>44</v>
      </c>
      <c r="E27" s="382">
        <v>0.159</v>
      </c>
    </row>
    <row r="28" spans="1:5" x14ac:dyDescent="0.25">
      <c r="A28" s="380" t="s">
        <v>141</v>
      </c>
      <c r="B28" s="381">
        <v>7</v>
      </c>
      <c r="C28" s="381">
        <v>1</v>
      </c>
      <c r="D28" s="381">
        <v>8</v>
      </c>
      <c r="E28" s="382">
        <v>2.5000000000000001E-2</v>
      </c>
    </row>
    <row r="29" spans="1:5" x14ac:dyDescent="0.25">
      <c r="A29" s="380" t="s">
        <v>142</v>
      </c>
      <c r="B29" s="381">
        <v>9</v>
      </c>
      <c r="C29" s="381">
        <v>0</v>
      </c>
      <c r="D29" s="381">
        <v>12</v>
      </c>
      <c r="E29" s="382">
        <v>3.3000000000000002E-2</v>
      </c>
    </row>
    <row r="30" spans="1:5" x14ac:dyDescent="0.25">
      <c r="A30" s="380" t="s">
        <v>143</v>
      </c>
      <c r="B30" s="381">
        <v>1</v>
      </c>
      <c r="C30" s="381">
        <v>0</v>
      </c>
      <c r="D30" s="381">
        <v>3</v>
      </c>
      <c r="E30" s="382">
        <v>4.0000000000000001E-3</v>
      </c>
    </row>
    <row r="31" spans="1:5" x14ac:dyDescent="0.25">
      <c r="A31" s="380" t="s">
        <v>144</v>
      </c>
      <c r="B31" s="381">
        <v>0</v>
      </c>
      <c r="C31" s="381">
        <v>1</v>
      </c>
      <c r="D31" s="381">
        <v>1</v>
      </c>
      <c r="E31" s="382">
        <v>0</v>
      </c>
    </row>
    <row r="32" spans="1:5" x14ac:dyDescent="0.25">
      <c r="A32" s="380" t="s">
        <v>146</v>
      </c>
      <c r="B32" s="381">
        <v>4</v>
      </c>
      <c r="C32" s="381">
        <v>0</v>
      </c>
      <c r="D32" s="381">
        <v>4</v>
      </c>
      <c r="E32" s="382">
        <v>1.4E-2</v>
      </c>
    </row>
    <row r="33" spans="1:5" x14ac:dyDescent="0.25">
      <c r="A33" s="380" t="s">
        <v>147</v>
      </c>
      <c r="B33" s="381">
        <v>5</v>
      </c>
      <c r="C33" s="381">
        <v>0</v>
      </c>
      <c r="D33" s="381">
        <v>5</v>
      </c>
      <c r="E33" s="382">
        <v>1.7999999999999999E-2</v>
      </c>
    </row>
    <row r="34" spans="1:5" x14ac:dyDescent="0.25">
      <c r="A34" s="380" t="s">
        <v>150</v>
      </c>
      <c r="B34" s="381">
        <v>2</v>
      </c>
      <c r="C34" s="381">
        <v>0</v>
      </c>
      <c r="D34" s="381">
        <v>5</v>
      </c>
      <c r="E34" s="382">
        <v>7.0000000000000001E-3</v>
      </c>
    </row>
    <row r="35" spans="1:5" x14ac:dyDescent="0.25">
      <c r="A35" s="380" t="s">
        <v>149</v>
      </c>
      <c r="B35" s="381">
        <v>7</v>
      </c>
      <c r="C35" s="381">
        <v>0</v>
      </c>
      <c r="D35" s="381">
        <v>7</v>
      </c>
      <c r="E35" s="382">
        <v>2.5000000000000001E-2</v>
      </c>
    </row>
    <row r="36" spans="1:5" x14ac:dyDescent="0.25">
      <c r="A36" s="380" t="s">
        <v>151</v>
      </c>
      <c r="B36" s="381">
        <v>1</v>
      </c>
      <c r="C36" s="381">
        <v>0</v>
      </c>
      <c r="D36" s="381">
        <v>1</v>
      </c>
      <c r="E36" s="382">
        <v>4.0000000000000001E-3</v>
      </c>
    </row>
    <row r="37" spans="1:5" x14ac:dyDescent="0.25">
      <c r="A37" s="380" t="s">
        <v>153</v>
      </c>
      <c r="B37" s="381">
        <v>18</v>
      </c>
      <c r="C37" s="381">
        <v>0</v>
      </c>
      <c r="D37" s="381">
        <v>18</v>
      </c>
      <c r="E37" s="382">
        <v>6.5000000000000002E-2</v>
      </c>
    </row>
    <row r="38" spans="1:5" x14ac:dyDescent="0.25">
      <c r="A38" s="380" t="s">
        <v>155</v>
      </c>
      <c r="B38" s="381">
        <v>0</v>
      </c>
      <c r="C38" s="381">
        <v>0</v>
      </c>
      <c r="D38" s="381">
        <v>0</v>
      </c>
      <c r="E38" s="383">
        <v>0</v>
      </c>
    </row>
    <row r="39" spans="1:5" x14ac:dyDescent="0.25">
      <c r="A39" s="380" t="s">
        <v>156</v>
      </c>
      <c r="B39" s="381">
        <v>0</v>
      </c>
      <c r="C39" s="381">
        <v>0</v>
      </c>
      <c r="D39" s="381">
        <v>0</v>
      </c>
      <c r="E39" s="383">
        <v>0</v>
      </c>
    </row>
    <row r="40" spans="1:5" x14ac:dyDescent="0.25">
      <c r="A40" s="380" t="s">
        <v>157</v>
      </c>
      <c r="B40" s="381">
        <v>0</v>
      </c>
      <c r="C40" s="381">
        <v>0</v>
      </c>
      <c r="D40" s="381">
        <v>0</v>
      </c>
      <c r="E40" s="383">
        <v>0</v>
      </c>
    </row>
    <row r="41" spans="1:5" x14ac:dyDescent="0.25">
      <c r="A41" s="380" t="s">
        <v>158</v>
      </c>
      <c r="B41" s="381" t="s">
        <v>165</v>
      </c>
      <c r="C41" s="381" t="s">
        <v>165</v>
      </c>
      <c r="D41" s="381">
        <v>0</v>
      </c>
      <c r="E41" s="383">
        <v>0</v>
      </c>
    </row>
    <row r="42" spans="1:5" x14ac:dyDescent="0.25">
      <c r="A42" s="380" t="s">
        <v>159</v>
      </c>
      <c r="B42" s="391">
        <v>0</v>
      </c>
      <c r="C42" s="391">
        <v>0</v>
      </c>
      <c r="D42" s="391">
        <v>0</v>
      </c>
      <c r="E42" s="383">
        <v>0</v>
      </c>
    </row>
    <row r="43" spans="1:5" x14ac:dyDescent="0.25">
      <c r="A43" s="392" t="s">
        <v>160</v>
      </c>
      <c r="B43" s="384">
        <v>0</v>
      </c>
      <c r="C43" s="384">
        <v>0</v>
      </c>
      <c r="D43" s="384">
        <v>0</v>
      </c>
      <c r="E43" s="385">
        <v>0</v>
      </c>
    </row>
    <row r="45" spans="1:5" x14ac:dyDescent="0.25">
      <c r="A45" s="386" t="s">
        <v>166</v>
      </c>
      <c r="B45" s="403"/>
      <c r="C45" s="403"/>
      <c r="D45" s="403"/>
      <c r="E45" s="403"/>
    </row>
    <row r="46" spans="1:5" x14ac:dyDescent="0.25">
      <c r="A46" s="386" t="s">
        <v>167</v>
      </c>
      <c r="B46" s="403"/>
      <c r="C46" s="403"/>
      <c r="D46" s="403"/>
      <c r="E46" s="403"/>
    </row>
    <row r="47" spans="1:5" x14ac:dyDescent="0.25">
      <c r="A47" s="386" t="s">
        <v>168</v>
      </c>
      <c r="B47" s="403"/>
      <c r="C47" s="403"/>
      <c r="D47" s="403"/>
      <c r="E47" s="403"/>
    </row>
  </sheetData>
  <mergeCells count="1">
    <mergeCell ref="A1:E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1C4C-2A5C-4B40-951A-901816E415C9}">
  <dimension ref="A1:H62"/>
  <sheetViews>
    <sheetView workbookViewId="0">
      <selection activeCell="D3" sqref="D3"/>
    </sheetView>
  </sheetViews>
  <sheetFormatPr defaultRowHeight="15" x14ac:dyDescent="0.25"/>
  <cols>
    <col min="2" max="2" width="19.85546875" style="272" customWidth="1"/>
    <col min="3" max="3" width="33" style="167" customWidth="1"/>
    <col min="4" max="4" width="26.5703125" style="272" customWidth="1"/>
    <col min="6" max="6" width="13.140625" customWidth="1"/>
    <col min="7" max="7" width="14.5703125" customWidth="1"/>
    <col min="8" max="8" width="20" customWidth="1"/>
  </cols>
  <sheetData>
    <row r="1" spans="1:8" x14ac:dyDescent="0.25">
      <c r="A1" s="3" t="s">
        <v>169</v>
      </c>
    </row>
    <row r="2" spans="1:8" x14ac:dyDescent="0.25">
      <c r="A2" s="3" t="s">
        <v>170</v>
      </c>
    </row>
    <row r="3" spans="1:8" x14ac:dyDescent="0.25">
      <c r="A3" s="55" t="s">
        <v>171</v>
      </c>
      <c r="B3" s="387"/>
    </row>
    <row r="4" spans="1:8" x14ac:dyDescent="0.25">
      <c r="A4" s="55"/>
      <c r="B4" s="387"/>
    </row>
    <row r="5" spans="1:8" ht="64.5" x14ac:dyDescent="0.25">
      <c r="A5" s="125" t="s">
        <v>3</v>
      </c>
      <c r="B5" s="388" t="s">
        <v>172</v>
      </c>
      <c r="C5" s="389" t="s">
        <v>173</v>
      </c>
      <c r="D5" s="388" t="s">
        <v>174</v>
      </c>
      <c r="F5" s="265" t="s">
        <v>175</v>
      </c>
      <c r="G5" s="407" t="s">
        <v>176</v>
      </c>
      <c r="H5" s="388" t="s">
        <v>177</v>
      </c>
    </row>
    <row r="6" spans="1:8" x14ac:dyDescent="0.25">
      <c r="A6" s="390" t="s">
        <v>18</v>
      </c>
      <c r="B6" s="272">
        <v>0.43</v>
      </c>
      <c r="C6" s="167">
        <v>2103400.04</v>
      </c>
      <c r="D6" s="99">
        <f>C6/$C$62</f>
        <v>2.5590098547561196E-2</v>
      </c>
      <c r="F6" s="211">
        <v>0.436</v>
      </c>
      <c r="G6" s="73">
        <v>1765823.98</v>
      </c>
      <c r="H6" s="408">
        <f>(G6)/G$62</f>
        <v>2.8884627551719819E-2</v>
      </c>
    </row>
    <row r="7" spans="1:8" x14ac:dyDescent="0.25">
      <c r="A7" s="390" t="s">
        <v>10</v>
      </c>
      <c r="B7" s="272">
        <v>0.01</v>
      </c>
      <c r="C7" s="167">
        <v>7366.24</v>
      </c>
      <c r="D7" s="99">
        <f t="shared" ref="D7:D61" si="0">C7/$C$62</f>
        <v>8.9618143929001335E-5</v>
      </c>
      <c r="F7" s="211">
        <v>0.25700000000000001</v>
      </c>
      <c r="G7" s="73">
        <v>142195.53</v>
      </c>
      <c r="H7" s="408">
        <f t="shared" ref="H7:H61" si="1">(G7)/G$62</f>
        <v>2.3259764110630109E-3</v>
      </c>
    </row>
    <row r="8" spans="1:8" x14ac:dyDescent="0.25">
      <c r="A8" s="390" t="s">
        <v>24</v>
      </c>
      <c r="B8" s="272">
        <v>0.2</v>
      </c>
      <c r="C8" s="167">
        <v>1432845.6</v>
      </c>
      <c r="D8" s="99">
        <f t="shared" si="0"/>
        <v>1.7432090620022739E-2</v>
      </c>
      <c r="F8" s="211">
        <v>0.17</v>
      </c>
      <c r="G8" s="73">
        <v>626296.49</v>
      </c>
      <c r="H8" s="408">
        <f t="shared" si="1"/>
        <v>1.0244702221452115E-2</v>
      </c>
    </row>
    <row r="9" spans="1:8" x14ac:dyDescent="0.25">
      <c r="A9" s="390" t="s">
        <v>20</v>
      </c>
      <c r="B9" s="272">
        <v>0.33</v>
      </c>
      <c r="C9" s="167">
        <v>994013.13</v>
      </c>
      <c r="D9" s="99">
        <f t="shared" si="0"/>
        <v>1.2093226904317144E-2</v>
      </c>
      <c r="F9" s="211">
        <v>0.38200000000000001</v>
      </c>
      <c r="G9" s="73">
        <v>900215.85200000007</v>
      </c>
      <c r="H9" s="408">
        <f t="shared" si="1"/>
        <v>1.472536328404269E-2</v>
      </c>
    </row>
    <row r="10" spans="1:8" x14ac:dyDescent="0.25">
      <c r="A10" s="390" t="s">
        <v>26</v>
      </c>
      <c r="B10" s="272">
        <v>0.1</v>
      </c>
      <c r="C10" s="167">
        <v>3943746.3000000003</v>
      </c>
      <c r="D10" s="99">
        <f t="shared" si="0"/>
        <v>4.7979868091844215E-2</v>
      </c>
      <c r="F10" s="211">
        <v>9.8000000000000004E-2</v>
      </c>
      <c r="G10" s="73">
        <v>2936032.47</v>
      </c>
      <c r="H10" s="408">
        <f t="shared" si="1"/>
        <v>4.8026420150725328E-2</v>
      </c>
    </row>
    <row r="11" spans="1:8" x14ac:dyDescent="0.25">
      <c r="A11" s="390" t="s">
        <v>28</v>
      </c>
      <c r="B11" s="272">
        <v>0.2</v>
      </c>
      <c r="C11" s="167">
        <v>1139431</v>
      </c>
      <c r="D11" s="99">
        <f t="shared" si="0"/>
        <v>1.3862389951340972E-2</v>
      </c>
      <c r="F11" s="211">
        <v>0.124</v>
      </c>
      <c r="G11" s="73">
        <v>410144.63199999998</v>
      </c>
      <c r="H11" s="408">
        <f t="shared" si="1"/>
        <v>6.7089783986607693E-3</v>
      </c>
    </row>
    <row r="12" spans="1:8" x14ac:dyDescent="0.25">
      <c r="A12" s="390" t="s">
        <v>30</v>
      </c>
      <c r="B12" s="272">
        <v>0.4</v>
      </c>
      <c r="C12" s="167">
        <v>1429824.4000000001</v>
      </c>
      <c r="D12" s="99">
        <f t="shared" si="0"/>
        <v>1.7395334508840059E-2</v>
      </c>
      <c r="F12" s="211">
        <v>0.28600000000000003</v>
      </c>
      <c r="G12" s="73">
        <v>941502.56200000015</v>
      </c>
      <c r="H12" s="408">
        <f t="shared" si="1"/>
        <v>1.5400714425885191E-2</v>
      </c>
    </row>
    <row r="13" spans="1:8" x14ac:dyDescent="0.25">
      <c r="A13" s="390" t="s">
        <v>34</v>
      </c>
      <c r="B13" s="272">
        <v>0.25</v>
      </c>
      <c r="C13" s="167">
        <v>241746.25</v>
      </c>
      <c r="D13" s="99">
        <f t="shared" si="0"/>
        <v>2.9411002393074813E-3</v>
      </c>
      <c r="F13" s="211">
        <v>0.25700000000000001</v>
      </c>
      <c r="G13" s="73">
        <v>172078.71900000001</v>
      </c>
      <c r="H13" s="408">
        <f t="shared" si="1"/>
        <v>2.8147934132665099E-3</v>
      </c>
    </row>
    <row r="14" spans="1:8" x14ac:dyDescent="0.25">
      <c r="A14" s="390" t="s">
        <v>32</v>
      </c>
      <c r="B14" s="272">
        <v>0.01</v>
      </c>
      <c r="C14" s="167">
        <v>7041.47</v>
      </c>
      <c r="D14" s="99">
        <f t="shared" si="0"/>
        <v>8.5666971471435241E-5</v>
      </c>
      <c r="F14" s="409">
        <v>2E-3</v>
      </c>
      <c r="G14" s="73">
        <v>1210.6420000000001</v>
      </c>
      <c r="H14" s="408">
        <f t="shared" si="1"/>
        <v>1.9803187443671021E-5</v>
      </c>
    </row>
    <row r="15" spans="1:8" x14ac:dyDescent="0.25">
      <c r="A15" s="390" t="s">
        <v>35</v>
      </c>
      <c r="B15" s="272">
        <v>0.3</v>
      </c>
      <c r="C15" s="167">
        <v>6376477.7999999998</v>
      </c>
      <c r="D15" s="99">
        <f t="shared" si="0"/>
        <v>7.7576634109190273E-2</v>
      </c>
      <c r="F15" s="211">
        <v>0.25600000000000001</v>
      </c>
      <c r="G15" s="73">
        <v>3336526.5920000002</v>
      </c>
      <c r="H15" s="408">
        <f t="shared" si="1"/>
        <v>5.4577539447804441E-2</v>
      </c>
    </row>
    <row r="16" spans="1:8" x14ac:dyDescent="0.25">
      <c r="A16" s="390" t="s">
        <v>37</v>
      </c>
      <c r="B16" s="272">
        <v>0.2</v>
      </c>
      <c r="C16" s="167">
        <v>2103877.8000000003</v>
      </c>
      <c r="D16" s="99">
        <f t="shared" si="0"/>
        <v>2.5595911006080541E-2</v>
      </c>
      <c r="F16" s="211">
        <v>0.36799999999999999</v>
      </c>
      <c r="G16" s="73">
        <v>2396637.5359999998</v>
      </c>
      <c r="H16" s="408">
        <f t="shared" si="1"/>
        <v>3.9203218094156528E-2</v>
      </c>
    </row>
    <row r="17" spans="1:8" x14ac:dyDescent="0.25">
      <c r="A17" s="390" t="s">
        <v>41</v>
      </c>
      <c r="B17" s="272">
        <v>0.5</v>
      </c>
      <c r="C17" s="167">
        <v>711551</v>
      </c>
      <c r="D17" s="99">
        <f t="shared" si="0"/>
        <v>8.6567746816319895E-3</v>
      </c>
      <c r="F17" s="211">
        <v>0.187</v>
      </c>
      <c r="G17" s="73">
        <v>208222.81700000001</v>
      </c>
      <c r="H17" s="408">
        <f t="shared" si="1"/>
        <v>3.4060238081119014E-3</v>
      </c>
    </row>
    <row r="18" spans="1:8" x14ac:dyDescent="0.25">
      <c r="A18" s="390" t="s">
        <v>44</v>
      </c>
      <c r="B18" s="272">
        <v>0.2</v>
      </c>
      <c r="C18" s="167">
        <v>350414.80000000005</v>
      </c>
      <c r="D18" s="99">
        <f t="shared" si="0"/>
        <v>4.2631687239693822E-3</v>
      </c>
      <c r="F18" s="211">
        <v>0.34600000000000003</v>
      </c>
      <c r="G18" s="73">
        <v>350284.864</v>
      </c>
      <c r="H18" s="408">
        <f t="shared" si="1"/>
        <v>5.7298167587716362E-3</v>
      </c>
    </row>
    <row r="19" spans="1:8" x14ac:dyDescent="0.25">
      <c r="A19" s="390" t="s">
        <v>45</v>
      </c>
      <c r="B19" s="272">
        <v>0.2</v>
      </c>
      <c r="C19" s="167">
        <v>2544937</v>
      </c>
      <c r="D19" s="99">
        <f t="shared" si="0"/>
        <v>3.0961865260464076E-2</v>
      </c>
      <c r="F19" s="211">
        <v>0.13300000000000001</v>
      </c>
      <c r="G19" s="73">
        <v>1523291.0280000002</v>
      </c>
      <c r="H19" s="408">
        <f t="shared" si="1"/>
        <v>2.4917372566577341E-2</v>
      </c>
    </row>
    <row r="20" spans="1:8" x14ac:dyDescent="0.25">
      <c r="A20" s="390" t="s">
        <v>46</v>
      </c>
      <c r="B20" s="272">
        <v>0.2</v>
      </c>
      <c r="C20" s="167">
        <v>1339696.2000000002</v>
      </c>
      <c r="D20" s="99">
        <f t="shared" si="0"/>
        <v>1.6298829100427924E-2</v>
      </c>
      <c r="F20" s="211">
        <v>0.313</v>
      </c>
      <c r="G20" s="73">
        <v>1739590.774</v>
      </c>
      <c r="H20" s="408">
        <f t="shared" si="1"/>
        <v>2.8455515480879361E-2</v>
      </c>
    </row>
    <row r="21" spans="1:8" x14ac:dyDescent="0.25">
      <c r="A21" s="390" t="s">
        <v>43</v>
      </c>
      <c r="B21" s="272">
        <v>0.25</v>
      </c>
      <c r="C21" s="167">
        <v>787475</v>
      </c>
      <c r="D21" s="99">
        <f t="shared" si="0"/>
        <v>9.5804708902357694E-3</v>
      </c>
      <c r="F21" s="211">
        <v>0.23199999999999998</v>
      </c>
      <c r="G21" s="73">
        <v>645196.17599999998</v>
      </c>
      <c r="H21" s="408">
        <f t="shared" si="1"/>
        <v>1.055385556693701E-2</v>
      </c>
    </row>
    <row r="22" spans="1:8" x14ac:dyDescent="0.25">
      <c r="A22" s="390" t="s">
        <v>47</v>
      </c>
      <c r="B22" s="272">
        <v>0.4</v>
      </c>
      <c r="C22" s="167">
        <v>1165099.2</v>
      </c>
      <c r="D22" s="99">
        <f t="shared" si="0"/>
        <v>1.4174670903631203E-2</v>
      </c>
      <c r="F22" s="211">
        <v>0.17899999999999999</v>
      </c>
      <c r="G22" s="73">
        <v>444161.47099999996</v>
      </c>
      <c r="H22" s="408">
        <f t="shared" si="1"/>
        <v>7.2654119594972328E-3</v>
      </c>
    </row>
    <row r="23" spans="1:8" x14ac:dyDescent="0.25">
      <c r="A23" s="390" t="s">
        <v>48</v>
      </c>
      <c r="B23" s="272">
        <v>0.4</v>
      </c>
      <c r="C23" s="167">
        <v>1785709.2000000002</v>
      </c>
      <c r="D23" s="99">
        <f t="shared" si="0"/>
        <v>2.1725051600401543E-2</v>
      </c>
      <c r="F23" s="211">
        <v>0.39799999999999996</v>
      </c>
      <c r="G23" s="73">
        <v>1470231.1039999998</v>
      </c>
      <c r="H23" s="408">
        <f t="shared" si="1"/>
        <v>2.4049439997974115E-2</v>
      </c>
    </row>
    <row r="24" spans="1:8" x14ac:dyDescent="0.25">
      <c r="A24" s="390" t="s">
        <v>49</v>
      </c>
      <c r="B24" s="272">
        <v>0.2</v>
      </c>
      <c r="C24" s="167">
        <v>932890</v>
      </c>
      <c r="D24" s="99">
        <f t="shared" si="0"/>
        <v>1.1349599020657223E-2</v>
      </c>
      <c r="F24" s="211">
        <v>0.25800000000000001</v>
      </c>
      <c r="G24" s="73">
        <v>1089155.2560000001</v>
      </c>
      <c r="H24" s="408">
        <f t="shared" si="1"/>
        <v>1.781595689710707E-2</v>
      </c>
    </row>
    <row r="25" spans="1:8" x14ac:dyDescent="0.25">
      <c r="A25" s="390" t="s">
        <v>52</v>
      </c>
      <c r="B25" s="272">
        <v>0.4</v>
      </c>
      <c r="C25" s="167">
        <v>536049.20000000007</v>
      </c>
      <c r="D25" s="99">
        <f t="shared" si="0"/>
        <v>6.5216086305396014E-3</v>
      </c>
      <c r="F25" s="211">
        <v>0.51300000000000001</v>
      </c>
      <c r="G25" s="73">
        <v>631871.84700000007</v>
      </c>
      <c r="H25" s="408">
        <f t="shared" si="1"/>
        <v>1.0335901634438271E-2</v>
      </c>
    </row>
    <row r="26" spans="1:8" x14ac:dyDescent="0.25">
      <c r="A26" s="390" t="s">
        <v>51</v>
      </c>
      <c r="B26" s="272">
        <v>0.2</v>
      </c>
      <c r="C26" s="167">
        <v>1208430.6000000001</v>
      </c>
      <c r="D26" s="99">
        <f t="shared" si="0"/>
        <v>1.4701843469532551E-2</v>
      </c>
      <c r="F26" s="211">
        <v>0.18100000000000002</v>
      </c>
      <c r="G26" s="73">
        <v>868758.37000000011</v>
      </c>
      <c r="H26" s="408">
        <f t="shared" si="1"/>
        <v>1.4210794639842417E-2</v>
      </c>
    </row>
    <row r="27" spans="1:8" x14ac:dyDescent="0.25">
      <c r="A27" s="390" t="s">
        <v>50</v>
      </c>
      <c r="B27" s="272">
        <v>0.28000000000000003</v>
      </c>
      <c r="C27" s="167">
        <v>1928001.6</v>
      </c>
      <c r="D27" s="99">
        <f t="shared" si="0"/>
        <v>2.3456189980796835E-2</v>
      </c>
      <c r="F27" s="211">
        <v>0.26700000000000002</v>
      </c>
      <c r="G27" s="73">
        <v>1608044.6130000001</v>
      </c>
      <c r="H27" s="408">
        <f t="shared" si="1"/>
        <v>2.6303737099013933E-2</v>
      </c>
    </row>
    <row r="28" spans="1:8" x14ac:dyDescent="0.25">
      <c r="A28" s="390" t="s">
        <v>53</v>
      </c>
      <c r="B28" s="272">
        <v>0.5</v>
      </c>
      <c r="C28" s="167">
        <v>4993643</v>
      </c>
      <c r="D28" s="99">
        <f t="shared" si="0"/>
        <v>6.0752978059912525E-2</v>
      </c>
      <c r="F28" s="211">
        <v>0.28300000000000003</v>
      </c>
      <c r="G28" s="73">
        <v>2635103.2770000002</v>
      </c>
      <c r="H28" s="408">
        <f t="shared" si="1"/>
        <v>4.3103943302696221E-2</v>
      </c>
    </row>
    <row r="29" spans="1:8" x14ac:dyDescent="0.25">
      <c r="A29" s="390" t="s">
        <v>54</v>
      </c>
      <c r="B29" s="272">
        <v>0.3</v>
      </c>
      <c r="C29" s="167">
        <v>1682628.5999999999</v>
      </c>
      <c r="D29" s="99">
        <f t="shared" si="0"/>
        <v>2.0470966470526892E-2</v>
      </c>
      <c r="F29" s="211">
        <v>0.253</v>
      </c>
      <c r="G29" s="73">
        <v>1110633.821</v>
      </c>
      <c r="H29" s="408">
        <f t="shared" si="1"/>
        <v>1.8167294492131916E-2</v>
      </c>
    </row>
    <row r="30" spans="1:8" x14ac:dyDescent="0.25">
      <c r="A30" s="390" t="s">
        <v>56</v>
      </c>
      <c r="B30" s="272">
        <v>0.5</v>
      </c>
      <c r="C30" s="167">
        <v>1491439.5</v>
      </c>
      <c r="D30" s="99">
        <f t="shared" si="0"/>
        <v>1.8144947730782297E-2</v>
      </c>
      <c r="F30" s="211">
        <v>0.38299999999999995</v>
      </c>
      <c r="G30" s="73">
        <v>987717.55099999986</v>
      </c>
      <c r="H30" s="408">
        <f t="shared" si="1"/>
        <v>1.6156680343038392E-2</v>
      </c>
    </row>
    <row r="31" spans="1:8" x14ac:dyDescent="0.25">
      <c r="A31" s="390" t="s">
        <v>55</v>
      </c>
      <c r="B31" s="272">
        <v>0.17145789717695392</v>
      </c>
      <c r="C31" s="167">
        <v>1050348.6776954592</v>
      </c>
      <c r="D31" s="99">
        <f t="shared" si="0"/>
        <v>1.2778608757432272E-2</v>
      </c>
      <c r="F31" s="211">
        <v>0.24199999999999999</v>
      </c>
      <c r="G31" s="73">
        <v>1241188.96</v>
      </c>
      <c r="H31" s="408">
        <f t="shared" si="1"/>
        <v>2.0302862140827008E-2</v>
      </c>
    </row>
    <row r="32" spans="1:8" x14ac:dyDescent="0.25">
      <c r="A32" s="390" t="s">
        <v>58</v>
      </c>
      <c r="B32" s="272">
        <v>0.2</v>
      </c>
      <c r="C32" s="167">
        <v>212363.6</v>
      </c>
      <c r="D32" s="99">
        <f t="shared" si="0"/>
        <v>2.583629052281879E-3</v>
      </c>
      <c r="F32" s="211">
        <v>0.375</v>
      </c>
      <c r="G32" s="73">
        <v>300076.5</v>
      </c>
      <c r="H32" s="408">
        <f t="shared" si="1"/>
        <v>4.908528844151076E-3</v>
      </c>
    </row>
    <row r="33" spans="1:8" x14ac:dyDescent="0.25">
      <c r="A33" s="390" t="s">
        <v>61</v>
      </c>
      <c r="B33" s="272">
        <v>0.2</v>
      </c>
      <c r="C33" s="167">
        <v>385102.4</v>
      </c>
      <c r="D33" s="99">
        <f t="shared" si="0"/>
        <v>4.6851802697989537E-3</v>
      </c>
      <c r="F33" s="211">
        <v>0.17800000000000002</v>
      </c>
      <c r="G33" s="73">
        <v>281535.48000000004</v>
      </c>
      <c r="H33" s="408">
        <f t="shared" si="1"/>
        <v>4.6052424106250191E-3</v>
      </c>
    </row>
    <row r="34" spans="1:8" x14ac:dyDescent="0.25">
      <c r="A34" s="390" t="s">
        <v>65</v>
      </c>
      <c r="B34" s="272">
        <v>0.05</v>
      </c>
      <c r="C34" s="167">
        <v>151536.25</v>
      </c>
      <c r="D34" s="99">
        <f t="shared" si="0"/>
        <v>1.8435996468973491E-3</v>
      </c>
      <c r="F34" s="211">
        <v>0.11699999999999999</v>
      </c>
      <c r="G34" s="73">
        <v>142821.315</v>
      </c>
      <c r="H34" s="408">
        <f t="shared" si="1"/>
        <v>2.3362127465399213E-3</v>
      </c>
    </row>
    <row r="35" spans="1:8" x14ac:dyDescent="0.25">
      <c r="A35" s="390" t="s">
        <v>62</v>
      </c>
      <c r="B35" s="272">
        <v>0.75</v>
      </c>
      <c r="C35" s="167">
        <v>1016298</v>
      </c>
      <c r="D35" s="99">
        <f t="shared" si="0"/>
        <v>1.2364346048833082E-2</v>
      </c>
      <c r="F35" s="211">
        <v>0.49</v>
      </c>
      <c r="G35" s="73">
        <v>545068.16</v>
      </c>
      <c r="H35" s="408">
        <f t="shared" si="1"/>
        <v>8.9160023706899866E-3</v>
      </c>
    </row>
    <row r="36" spans="1:8" x14ac:dyDescent="0.25">
      <c r="A36" s="390" t="s">
        <v>63</v>
      </c>
      <c r="B36" s="272">
        <v>0.17145789717695392</v>
      </c>
      <c r="C36" s="167">
        <v>1524557.3280652366</v>
      </c>
      <c r="D36" s="99">
        <f t="shared" si="0"/>
        <v>1.8547861331502106E-2</v>
      </c>
      <c r="F36" s="211">
        <v>0.11599999999999999</v>
      </c>
      <c r="G36" s="73">
        <v>900503.70799999998</v>
      </c>
      <c r="H36" s="408">
        <f t="shared" si="1"/>
        <v>1.473007191493835E-2</v>
      </c>
    </row>
    <row r="37" spans="1:8" x14ac:dyDescent="0.25">
      <c r="A37" s="390" t="s">
        <v>64</v>
      </c>
      <c r="B37" s="272">
        <v>0.38</v>
      </c>
      <c r="C37" s="167">
        <v>795626.52</v>
      </c>
      <c r="D37" s="99">
        <f t="shared" si="0"/>
        <v>9.6796428005455244E-3</v>
      </c>
      <c r="F37" s="211">
        <v>0.255</v>
      </c>
      <c r="G37" s="73">
        <v>388001.37</v>
      </c>
      <c r="H37" s="408">
        <f t="shared" si="1"/>
        <v>6.3467679615535838E-3</v>
      </c>
    </row>
    <row r="38" spans="1:8" x14ac:dyDescent="0.25">
      <c r="A38" s="390" t="s">
        <v>66</v>
      </c>
      <c r="B38" s="272">
        <v>0.2</v>
      </c>
      <c r="C38" s="167">
        <v>3908819.6</v>
      </c>
      <c r="D38" s="99">
        <f t="shared" si="0"/>
        <v>4.7554947640220988E-2</v>
      </c>
      <c r="F38" s="211">
        <v>0.20199999999999999</v>
      </c>
      <c r="G38" s="73">
        <v>3640198.3679999998</v>
      </c>
      <c r="H38" s="408">
        <f t="shared" si="1"/>
        <v>5.9544878348553355E-2</v>
      </c>
    </row>
    <row r="39" spans="1:8" x14ac:dyDescent="0.25">
      <c r="A39" s="390" t="s">
        <v>59</v>
      </c>
      <c r="B39" s="272">
        <v>0.4</v>
      </c>
      <c r="C39" s="167">
        <v>4156543.2</v>
      </c>
      <c r="D39" s="99">
        <f t="shared" si="0"/>
        <v>5.0568768699460212E-2</v>
      </c>
      <c r="F39" s="211">
        <v>0.48499999999999999</v>
      </c>
      <c r="G39" s="73">
        <v>3232047.76</v>
      </c>
      <c r="H39" s="408">
        <f t="shared" si="1"/>
        <v>5.286851738018096E-2</v>
      </c>
    </row>
    <row r="40" spans="1:8" x14ac:dyDescent="0.25">
      <c r="A40" s="390" t="s">
        <v>60</v>
      </c>
      <c r="B40" s="272">
        <v>0.2</v>
      </c>
      <c r="C40" s="167">
        <v>152012.4</v>
      </c>
      <c r="D40" s="99">
        <f t="shared" si="0"/>
        <v>1.8493925180543835E-3</v>
      </c>
      <c r="F40" s="211">
        <v>0.24100000000000002</v>
      </c>
      <c r="G40" s="73">
        <v>153682.08500000002</v>
      </c>
      <c r="H40" s="408">
        <f t="shared" si="1"/>
        <v>2.5138687869652489E-3</v>
      </c>
    </row>
    <row r="41" spans="1:8" x14ac:dyDescent="0.25">
      <c r="A41" s="390" t="s">
        <v>67</v>
      </c>
      <c r="B41" s="272">
        <v>0.2</v>
      </c>
      <c r="C41" s="167">
        <v>2336178.4</v>
      </c>
      <c r="D41" s="99">
        <f t="shared" si="0"/>
        <v>2.8422094867262545E-2</v>
      </c>
      <c r="F41" s="211">
        <v>0.215</v>
      </c>
      <c r="G41" s="73">
        <v>2335794.83</v>
      </c>
      <c r="H41" s="408">
        <f t="shared" si="1"/>
        <v>3.8207977955867785E-2</v>
      </c>
    </row>
    <row r="42" spans="1:8" x14ac:dyDescent="0.25">
      <c r="A42" s="390" t="s">
        <v>68</v>
      </c>
      <c r="B42" s="272">
        <v>0.1</v>
      </c>
      <c r="C42" s="167">
        <v>394348.80000000005</v>
      </c>
      <c r="D42" s="99">
        <f t="shared" si="0"/>
        <v>4.7976725597630495E-3</v>
      </c>
      <c r="F42" s="211">
        <v>0.26100000000000001</v>
      </c>
      <c r="G42" s="73">
        <v>821843.32500000007</v>
      </c>
      <c r="H42" s="408">
        <f t="shared" si="1"/>
        <v>1.3443377492524498E-2</v>
      </c>
    </row>
    <row r="43" spans="1:8" x14ac:dyDescent="0.25">
      <c r="A43" s="390" t="s">
        <v>69</v>
      </c>
      <c r="B43" s="272">
        <v>0.3</v>
      </c>
      <c r="C43" s="167">
        <v>1255061.3999999999</v>
      </c>
      <c r="D43" s="99">
        <f t="shared" si="0"/>
        <v>1.526915674549484E-2</v>
      </c>
      <c r="F43" s="211">
        <v>0.29299999999999998</v>
      </c>
      <c r="G43" s="73">
        <v>838089.875</v>
      </c>
      <c r="H43" s="408">
        <f t="shared" si="1"/>
        <v>1.3709131922787922E-2</v>
      </c>
    </row>
    <row r="44" spans="1:8" x14ac:dyDescent="0.25">
      <c r="A44" s="390" t="s">
        <v>70</v>
      </c>
      <c r="B44" s="272">
        <v>0.2</v>
      </c>
      <c r="C44" s="167">
        <v>2561821.4000000004</v>
      </c>
      <c r="D44" s="99">
        <f t="shared" si="0"/>
        <v>3.116728194378621E-2</v>
      </c>
      <c r="F44" s="211">
        <v>0.245</v>
      </c>
      <c r="G44" s="73">
        <v>2916308.2549999999</v>
      </c>
      <c r="H44" s="408">
        <f t="shared" si="1"/>
        <v>4.7703779496573007E-2</v>
      </c>
    </row>
    <row r="45" spans="1:8" x14ac:dyDescent="0.25">
      <c r="A45" s="390" t="s">
        <v>71</v>
      </c>
      <c r="B45" s="272">
        <v>0.36</v>
      </c>
      <c r="C45" s="167">
        <v>381361.68</v>
      </c>
      <c r="D45" s="99">
        <f t="shared" si="0"/>
        <v>4.639670432574251E-3</v>
      </c>
      <c r="F45" s="211">
        <v>0.28600000000000003</v>
      </c>
      <c r="G45" s="73">
        <v>287714.57</v>
      </c>
      <c r="H45" s="408">
        <f t="shared" si="1"/>
        <v>4.7063174414775028E-3</v>
      </c>
    </row>
    <row r="46" spans="1:8" x14ac:dyDescent="0.25">
      <c r="A46" s="390" t="s">
        <v>72</v>
      </c>
      <c r="B46" s="272">
        <v>0.3</v>
      </c>
      <c r="C46" s="167">
        <v>1527510.5999999999</v>
      </c>
      <c r="D46" s="99">
        <f t="shared" si="0"/>
        <v>1.8583791025526614E-2</v>
      </c>
      <c r="F46" s="211">
        <v>0.40600000000000003</v>
      </c>
      <c r="G46" s="73">
        <v>1421468.9300000002</v>
      </c>
      <c r="H46" s="408">
        <f t="shared" si="1"/>
        <v>2.3251808268790017E-2</v>
      </c>
    </row>
    <row r="47" spans="1:8" x14ac:dyDescent="0.25">
      <c r="A47" s="390" t="s">
        <v>74</v>
      </c>
      <c r="B47" s="272">
        <v>0.25</v>
      </c>
      <c r="C47" s="167">
        <v>219846.5</v>
      </c>
      <c r="D47" s="99">
        <f t="shared" si="0"/>
        <v>2.6746664891840605E-3</v>
      </c>
      <c r="F47" s="211">
        <v>0.26800000000000002</v>
      </c>
      <c r="G47" s="73">
        <v>186823.068</v>
      </c>
      <c r="H47" s="408">
        <f t="shared" si="1"/>
        <v>3.055975453028804E-3</v>
      </c>
    </row>
    <row r="48" spans="1:8" x14ac:dyDescent="0.25">
      <c r="A48" s="390" t="s">
        <v>75</v>
      </c>
      <c r="B48" s="272">
        <v>0.3</v>
      </c>
      <c r="C48" s="167">
        <v>2033454</v>
      </c>
      <c r="D48" s="99">
        <f t="shared" si="0"/>
        <v>2.4739130580187924E-2</v>
      </c>
      <c r="F48" s="211">
        <v>0.38600000000000001</v>
      </c>
      <c r="G48" s="73">
        <v>1889273.912</v>
      </c>
      <c r="H48" s="408">
        <f t="shared" si="1"/>
        <v>3.0903971125876707E-2</v>
      </c>
    </row>
    <row r="49" spans="1:8" x14ac:dyDescent="0.25">
      <c r="A49" s="390" t="s">
        <v>76</v>
      </c>
      <c r="B49" s="272">
        <v>0.2</v>
      </c>
      <c r="C49" s="167">
        <v>5724912.8000000007</v>
      </c>
      <c r="D49" s="99">
        <f t="shared" si="0"/>
        <v>6.9649652915379098E-2</v>
      </c>
      <c r="F49" s="211">
        <v>0.18100000000000002</v>
      </c>
      <c r="G49" s="73">
        <v>3087272.6550000003</v>
      </c>
      <c r="H49" s="408">
        <f t="shared" si="1"/>
        <v>5.0500345334694233E-2</v>
      </c>
    </row>
    <row r="50" spans="1:8" x14ac:dyDescent="0.25">
      <c r="A50" s="390" t="s">
        <v>77</v>
      </c>
      <c r="B50" s="272">
        <v>0.17145789717695392</v>
      </c>
      <c r="C50" s="167">
        <v>540975.89865155774</v>
      </c>
      <c r="D50" s="99">
        <f t="shared" si="0"/>
        <v>6.5815471594023742E-3</v>
      </c>
      <c r="F50" s="211">
        <v>0.109</v>
      </c>
      <c r="G50" s="73">
        <v>188703.307</v>
      </c>
      <c r="H50" s="408">
        <f t="shared" si="1"/>
        <v>3.08673163475379E-3</v>
      </c>
    </row>
    <row r="51" spans="1:8" x14ac:dyDescent="0.25">
      <c r="A51" s="390" t="s">
        <v>79</v>
      </c>
      <c r="B51" s="272">
        <v>0.57999999999999996</v>
      </c>
      <c r="C51" s="167">
        <v>362385.16</v>
      </c>
      <c r="D51" s="99">
        <f t="shared" si="0"/>
        <v>4.4088008843879882E-3</v>
      </c>
      <c r="F51" s="211">
        <v>0.55000000000000004</v>
      </c>
      <c r="G51" s="73">
        <v>310638.90000000002</v>
      </c>
      <c r="H51" s="408">
        <f t="shared" si="1"/>
        <v>5.081304269962365E-3</v>
      </c>
    </row>
    <row r="52" spans="1:8" x14ac:dyDescent="0.25">
      <c r="A52" s="390" t="s">
        <v>78</v>
      </c>
      <c r="B52" s="272">
        <v>0.34</v>
      </c>
      <c r="C52" s="167">
        <v>2893712.8000000003</v>
      </c>
      <c r="D52" s="99">
        <f t="shared" si="0"/>
        <v>3.5205093806282922E-2</v>
      </c>
      <c r="F52" s="211">
        <v>0.28300000000000003</v>
      </c>
      <c r="G52" s="73">
        <v>1759378.1720000003</v>
      </c>
      <c r="H52" s="408">
        <f t="shared" si="1"/>
        <v>2.877918965674351E-2</v>
      </c>
    </row>
    <row r="53" spans="1:8" x14ac:dyDescent="0.25">
      <c r="A53" s="390" t="s">
        <v>81</v>
      </c>
      <c r="B53" s="272">
        <v>0.34</v>
      </c>
      <c r="C53" s="167">
        <v>2559109.62</v>
      </c>
      <c r="D53" s="99">
        <f t="shared" si="0"/>
        <v>3.1134290255985676E-2</v>
      </c>
      <c r="F53" s="211">
        <v>0.31</v>
      </c>
      <c r="G53" s="73">
        <v>1519943.33</v>
      </c>
      <c r="H53" s="408">
        <f t="shared" si="1"/>
        <v>2.4862612289799559E-2</v>
      </c>
    </row>
    <row r="54" spans="1:8" x14ac:dyDescent="0.25">
      <c r="A54" s="390" t="s">
        <v>83</v>
      </c>
      <c r="B54" s="272">
        <v>0.6</v>
      </c>
      <c r="C54" s="167">
        <v>1083571.8</v>
      </c>
      <c r="D54" s="99">
        <f t="shared" si="0"/>
        <v>1.3182803374558398E-2</v>
      </c>
      <c r="F54" s="211">
        <v>0.40799999999999997</v>
      </c>
      <c r="G54" s="73">
        <v>731359.58399999992</v>
      </c>
      <c r="H54" s="408">
        <f t="shared" si="1"/>
        <v>1.1963281408275328E-2</v>
      </c>
    </row>
    <row r="55" spans="1:8" x14ac:dyDescent="0.25">
      <c r="A55" s="390" t="s">
        <v>82</v>
      </c>
      <c r="B55" s="272">
        <v>0.36</v>
      </c>
      <c r="C55" s="167">
        <v>2091354.8399999999</v>
      </c>
      <c r="D55" s="99">
        <f t="shared" si="0"/>
        <v>2.5443555878946866E-2</v>
      </c>
      <c r="F55" s="211">
        <v>0.28300000000000003</v>
      </c>
      <c r="G55" s="73">
        <v>1387991.0460000001</v>
      </c>
      <c r="H55" s="408">
        <f t="shared" si="1"/>
        <v>2.2704190713749406E-2</v>
      </c>
    </row>
    <row r="56" spans="1:8" x14ac:dyDescent="0.25">
      <c r="A56" s="390" t="s">
        <v>85</v>
      </c>
      <c r="B56" s="272">
        <v>0.3</v>
      </c>
      <c r="C56" s="167">
        <v>173716.19999999998</v>
      </c>
      <c r="D56" s="99">
        <f t="shared" si="0"/>
        <v>2.1134423280261276E-3</v>
      </c>
      <c r="F56" s="211">
        <v>0.24100000000000002</v>
      </c>
      <c r="G56" s="73">
        <v>109339.29000000001</v>
      </c>
      <c r="H56" s="408">
        <f t="shared" si="1"/>
        <v>1.7885274547123793E-3</v>
      </c>
    </row>
    <row r="57" spans="1:8" x14ac:dyDescent="0.25">
      <c r="A57" s="390" t="s">
        <v>22</v>
      </c>
      <c r="B57" s="272">
        <v>0.5</v>
      </c>
      <c r="C57" s="167">
        <v>24742.5</v>
      </c>
      <c r="D57" s="99">
        <f t="shared" si="0"/>
        <v>3.0101882726646373E-4</v>
      </c>
      <c r="F57" s="410">
        <f>B57</f>
        <v>0.5</v>
      </c>
      <c r="G57" s="73">
        <v>23599.5</v>
      </c>
      <c r="H57" s="408">
        <f t="shared" si="1"/>
        <v>3.8603098362432017E-4</v>
      </c>
    </row>
    <row r="58" spans="1:8" x14ac:dyDescent="0.25">
      <c r="A58" s="390" t="s">
        <v>39</v>
      </c>
      <c r="B58" s="272">
        <v>0.5</v>
      </c>
      <c r="C58" s="167">
        <v>83886.5</v>
      </c>
      <c r="D58" s="99">
        <f t="shared" si="0"/>
        <v>1.0205684895822251E-3</v>
      </c>
      <c r="F58" s="410">
        <f t="shared" ref="F58:F61" si="2">B58</f>
        <v>0.5</v>
      </c>
      <c r="G58" s="73">
        <v>67062.5</v>
      </c>
      <c r="H58" s="408">
        <f t="shared" si="1"/>
        <v>1.0969809885508579E-3</v>
      </c>
    </row>
    <row r="59" spans="1:8" x14ac:dyDescent="0.25">
      <c r="A59" s="390" t="s">
        <v>57</v>
      </c>
      <c r="B59" s="272">
        <v>0.5</v>
      </c>
      <c r="C59" s="167">
        <v>26123.5</v>
      </c>
      <c r="D59" s="99">
        <f t="shared" si="0"/>
        <v>3.1782016102234879E-4</v>
      </c>
      <c r="F59" s="410">
        <f t="shared" si="2"/>
        <v>0.5</v>
      </c>
      <c r="G59" s="73">
        <v>22018.5</v>
      </c>
      <c r="H59" s="408">
        <f t="shared" si="1"/>
        <v>3.6016963126049681E-4</v>
      </c>
    </row>
    <row r="60" spans="1:8" x14ac:dyDescent="0.25">
      <c r="A60" s="390" t="s">
        <v>73</v>
      </c>
      <c r="B60" s="272">
        <v>0.4</v>
      </c>
      <c r="C60" s="167">
        <v>1277337.6000000001</v>
      </c>
      <c r="D60" s="99">
        <f t="shared" si="0"/>
        <v>1.5540170410239845E-2</v>
      </c>
      <c r="F60" s="410">
        <f t="shared" si="2"/>
        <v>0.4</v>
      </c>
      <c r="G60" s="73">
        <v>1411037.2000000002</v>
      </c>
      <c r="H60" s="408">
        <f t="shared" si="1"/>
        <v>2.3081170289476753E-2</v>
      </c>
    </row>
    <row r="61" spans="1:8" x14ac:dyDescent="0.25">
      <c r="A61" s="390" t="s">
        <v>84</v>
      </c>
      <c r="B61" s="272">
        <v>0.5</v>
      </c>
      <c r="C61" s="167">
        <v>53500.5</v>
      </c>
      <c r="D61" s="99">
        <f t="shared" si="0"/>
        <v>6.5089048269857295E-4</v>
      </c>
      <c r="F61" s="410">
        <f t="shared" si="2"/>
        <v>0.5</v>
      </c>
      <c r="G61" s="73">
        <v>51981.5</v>
      </c>
      <c r="H61" s="408">
        <f t="shared" si="1"/>
        <v>8.5029214920941544E-4</v>
      </c>
    </row>
    <row r="62" spans="1:8" x14ac:dyDescent="0.25">
      <c r="C62" s="167">
        <f>SUM(C6:C61)</f>
        <v>82195855.404412255</v>
      </c>
      <c r="G62" s="411">
        <f>SUM(G6:G61)</f>
        <v>61133693.928999998</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6C0A2-7D6C-4BAB-BBE3-399860058D22}">
  <dimension ref="A1:M42"/>
  <sheetViews>
    <sheetView workbookViewId="0">
      <selection activeCell="M16" sqref="M16"/>
    </sheetView>
  </sheetViews>
  <sheetFormatPr defaultRowHeight="15" x14ac:dyDescent="0.25"/>
  <cols>
    <col min="2" max="2" width="13.7109375" customWidth="1"/>
    <col min="3" max="3" width="15.7109375" customWidth="1"/>
    <col min="4" max="5" width="13.28515625" customWidth="1"/>
  </cols>
  <sheetData>
    <row r="1" spans="1:13" x14ac:dyDescent="0.25">
      <c r="A1" s="3" t="s">
        <v>178</v>
      </c>
      <c r="B1" s="2"/>
      <c r="C1" s="2"/>
      <c r="D1" s="2"/>
      <c r="E1" s="2"/>
      <c r="F1" s="2"/>
      <c r="G1" s="2"/>
      <c r="H1" s="2"/>
      <c r="I1" s="2"/>
      <c r="J1" s="2"/>
      <c r="K1" s="2"/>
      <c r="L1" s="2"/>
      <c r="M1" s="2"/>
    </row>
    <row r="2" spans="1:13" x14ac:dyDescent="0.25">
      <c r="A2" s="3" t="s">
        <v>179</v>
      </c>
      <c r="B2" s="2"/>
      <c r="C2" s="2"/>
      <c r="D2" s="2"/>
      <c r="E2" s="2"/>
      <c r="F2" s="2"/>
      <c r="G2" s="2"/>
      <c r="H2" s="2"/>
      <c r="I2" s="2"/>
      <c r="J2" s="2"/>
      <c r="K2" s="2"/>
      <c r="L2" s="2"/>
      <c r="M2" s="2"/>
    </row>
    <row r="3" spans="1:13" x14ac:dyDescent="0.25">
      <c r="A3" s="55" t="s">
        <v>180</v>
      </c>
      <c r="B3" s="2"/>
      <c r="C3" s="2"/>
      <c r="D3" s="2"/>
      <c r="E3" s="2"/>
      <c r="F3" s="2"/>
      <c r="G3" s="2"/>
      <c r="H3" s="2"/>
      <c r="I3" s="2"/>
      <c r="J3" s="2"/>
      <c r="K3" s="2"/>
      <c r="L3" s="2"/>
      <c r="M3" s="2"/>
    </row>
    <row r="4" spans="1:13" x14ac:dyDescent="0.25">
      <c r="A4" s="55" t="s">
        <v>181</v>
      </c>
      <c r="B4" s="2"/>
      <c r="C4" s="2"/>
      <c r="D4" s="2"/>
      <c r="E4" s="2"/>
      <c r="F4" s="2"/>
      <c r="G4" s="2"/>
      <c r="H4" s="2"/>
      <c r="I4" s="2"/>
      <c r="J4" s="2"/>
      <c r="K4" s="2"/>
      <c r="L4" s="2"/>
      <c r="M4" s="2"/>
    </row>
    <row r="5" spans="1:13" x14ac:dyDescent="0.25">
      <c r="A5" s="125" t="s">
        <v>3</v>
      </c>
      <c r="B5" s="125">
        <v>2019</v>
      </c>
      <c r="C5" s="125">
        <v>2020</v>
      </c>
      <c r="D5" s="125">
        <v>2021</v>
      </c>
      <c r="E5" s="125">
        <v>2022</v>
      </c>
      <c r="G5" s="125" t="s">
        <v>3</v>
      </c>
      <c r="H5" s="125">
        <v>2019</v>
      </c>
      <c r="I5" s="125">
        <v>2020</v>
      </c>
      <c r="J5" s="125">
        <v>2021</v>
      </c>
      <c r="K5" s="125">
        <v>2022</v>
      </c>
    </row>
    <row r="6" spans="1:13" x14ac:dyDescent="0.25">
      <c r="A6" s="2" t="s">
        <v>18</v>
      </c>
      <c r="B6" s="5">
        <v>138395.07553160604</v>
      </c>
      <c r="C6" s="5">
        <v>136532.98806822216</v>
      </c>
      <c r="D6" s="5">
        <v>141489.42357688883</v>
      </c>
      <c r="E6" s="5">
        <v>139365.86828989649</v>
      </c>
      <c r="G6" t="s">
        <v>18</v>
      </c>
      <c r="H6" s="272">
        <v>7.9591353594715725E-2</v>
      </c>
      <c r="I6" s="272">
        <v>8.9728904378651539E-2</v>
      </c>
      <c r="J6" s="272">
        <v>8.6260881544076545E-2</v>
      </c>
      <c r="K6" s="272">
        <v>8.2745909666022993E-2</v>
      </c>
    </row>
    <row r="7" spans="1:13" x14ac:dyDescent="0.25">
      <c r="A7" s="2" t="s">
        <v>20</v>
      </c>
      <c r="B7" s="5">
        <v>59927.507550000002</v>
      </c>
      <c r="C7" s="5">
        <v>46228.414274999996</v>
      </c>
      <c r="D7" s="5">
        <v>47717.710762499999</v>
      </c>
      <c r="E7" s="5">
        <v>47441.156625000003</v>
      </c>
      <c r="G7" t="s">
        <v>20</v>
      </c>
      <c r="H7" s="272">
        <v>3.4464459267358548E-2</v>
      </c>
      <c r="I7" s="272">
        <v>3.0381119044911687E-2</v>
      </c>
      <c r="J7" s="272">
        <v>2.9091727788414446E-2</v>
      </c>
      <c r="K7" s="272">
        <v>2.8167310322914172E-2</v>
      </c>
    </row>
    <row r="8" spans="1:13" x14ac:dyDescent="0.25">
      <c r="A8" s="2" t="s">
        <v>26</v>
      </c>
      <c r="B8" s="5">
        <v>90523.945615342716</v>
      </c>
      <c r="C8" s="5">
        <v>69070.385188207729</v>
      </c>
      <c r="D8" s="5">
        <v>75289.736344607663</v>
      </c>
      <c r="E8" s="5">
        <v>75798.789471711832</v>
      </c>
      <c r="G8" t="s">
        <v>26</v>
      </c>
      <c r="H8" s="272">
        <v>5.2060547216610541E-2</v>
      </c>
      <c r="I8" s="272">
        <v>4.5392766068025468E-2</v>
      </c>
      <c r="J8" s="272">
        <v>4.5901374563008614E-2</v>
      </c>
      <c r="K8" s="272">
        <v>4.5004130949578142E-2</v>
      </c>
    </row>
    <row r="9" spans="1:13" x14ac:dyDescent="0.25">
      <c r="A9" s="2" t="s">
        <v>30</v>
      </c>
      <c r="B9" s="5">
        <v>4206.2677979999899</v>
      </c>
      <c r="C9" s="5">
        <v>4340.90179299999</v>
      </c>
      <c r="D9" s="5">
        <v>4772.8248119999898</v>
      </c>
      <c r="E9" s="5">
        <v>4502.42241499999</v>
      </c>
      <c r="G9" t="s">
        <v>30</v>
      </c>
      <c r="H9" s="272">
        <v>2.4190351162330726E-3</v>
      </c>
      <c r="I9" s="272">
        <v>2.852822364852862E-3</v>
      </c>
      <c r="J9" s="272">
        <v>2.9098152026524318E-3</v>
      </c>
      <c r="K9" s="272">
        <v>2.6732301316051517E-3</v>
      </c>
    </row>
    <row r="10" spans="1:13" x14ac:dyDescent="0.25">
      <c r="A10" s="2" t="s">
        <v>35</v>
      </c>
      <c r="B10" s="5">
        <v>85654.69458333333</v>
      </c>
      <c r="C10" s="5">
        <v>88143.039374999993</v>
      </c>
      <c r="D10" s="5">
        <v>84018.935625000013</v>
      </c>
      <c r="E10" s="5">
        <v>80054.75076923077</v>
      </c>
      <c r="G10" t="s">
        <v>35</v>
      </c>
      <c r="H10" s="272">
        <v>4.9260228786627197E-2</v>
      </c>
      <c r="I10" s="272">
        <v>5.7927234023261623E-2</v>
      </c>
      <c r="J10" s="272">
        <v>5.1223245315357609E-2</v>
      </c>
      <c r="K10" s="272">
        <v>4.7531029345776937E-2</v>
      </c>
    </row>
    <row r="11" spans="1:13" x14ac:dyDescent="0.25">
      <c r="A11" s="2" t="s">
        <v>37</v>
      </c>
      <c r="B11" s="5">
        <v>158533.95279596973</v>
      </c>
      <c r="C11" s="5">
        <v>138656.92473104084</v>
      </c>
      <c r="D11" s="5">
        <v>139621.77248971429</v>
      </c>
      <c r="E11" s="5">
        <v>144760.36413574286</v>
      </c>
      <c r="G11" t="s">
        <v>37</v>
      </c>
      <c r="H11" s="272">
        <v>9.1173272208449146E-2</v>
      </c>
      <c r="I11" s="272">
        <v>9.1124746602723725E-2</v>
      </c>
      <c r="J11" s="272">
        <v>8.5122243580024903E-2</v>
      </c>
      <c r="K11" s="272">
        <v>8.5948791917117892E-2</v>
      </c>
    </row>
    <row r="12" spans="1:13" x14ac:dyDescent="0.25">
      <c r="A12" s="2" t="s">
        <v>43</v>
      </c>
      <c r="B12" s="5">
        <v>6963.3804319494402</v>
      </c>
      <c r="C12" s="5">
        <v>5755.8654323506444</v>
      </c>
      <c r="D12" s="5">
        <v>6844.5214858734244</v>
      </c>
      <c r="E12" s="5">
        <v>7579.8789471711834</v>
      </c>
      <c r="G12" t="s">
        <v>43</v>
      </c>
      <c r="H12" s="272">
        <v>4.0046574782008106E-3</v>
      </c>
      <c r="I12" s="272">
        <v>3.7827305056687892E-3</v>
      </c>
      <c r="J12" s="272">
        <v>4.1728522330007831E-3</v>
      </c>
      <c r="K12" s="272">
        <v>4.5004130949578142E-3</v>
      </c>
    </row>
    <row r="13" spans="1:13" x14ac:dyDescent="0.25">
      <c r="A13" s="2" t="s">
        <v>44</v>
      </c>
      <c r="B13" s="5">
        <v>10434.9</v>
      </c>
      <c r="C13" s="5">
        <v>10155.1</v>
      </c>
      <c r="D13" s="5">
        <v>9605.4</v>
      </c>
      <c r="E13" s="5">
        <v>9491.7999999999993</v>
      </c>
      <c r="G13" t="s">
        <v>44</v>
      </c>
      <c r="H13" s="272">
        <v>6.0011370522777517E-3</v>
      </c>
      <c r="I13" s="272">
        <v>6.6738889241941815E-3</v>
      </c>
      <c r="J13" s="272">
        <v>5.8560580051639508E-3</v>
      </c>
      <c r="K13" s="272">
        <v>5.6355808994367389E-3</v>
      </c>
    </row>
    <row r="14" spans="1:13" x14ac:dyDescent="0.25">
      <c r="A14" s="2" t="s">
        <v>45</v>
      </c>
      <c r="B14" s="5">
        <v>13926.76086389888</v>
      </c>
      <c r="C14" s="5">
        <v>11511.730864701289</v>
      </c>
      <c r="D14" s="5">
        <v>13689.042971746849</v>
      </c>
      <c r="E14" s="5">
        <v>15159.757894342367</v>
      </c>
      <c r="G14" t="s">
        <v>45</v>
      </c>
      <c r="H14" s="272">
        <v>8.0093149564016211E-3</v>
      </c>
      <c r="I14" s="272">
        <v>7.5654610113375783E-3</v>
      </c>
      <c r="J14" s="272">
        <v>8.3457044660015661E-3</v>
      </c>
      <c r="K14" s="272">
        <v>9.0008261899156283E-3</v>
      </c>
    </row>
    <row r="15" spans="1:13" x14ac:dyDescent="0.25">
      <c r="A15" s="2" t="s">
        <v>46</v>
      </c>
      <c r="B15" s="5">
        <v>919.0523833333333</v>
      </c>
      <c r="C15" s="5">
        <v>1014.1785499999999</v>
      </c>
      <c r="D15" s="5">
        <v>881.44736</v>
      </c>
      <c r="E15" s="5">
        <v>864.25665333333336</v>
      </c>
      <c r="G15" t="s">
        <v>46</v>
      </c>
      <c r="H15" s="272">
        <v>5.2854932108653096E-4</v>
      </c>
      <c r="I15" s="272">
        <v>6.665138690904387E-4</v>
      </c>
      <c r="J15" s="272">
        <v>5.3738593589633236E-4</v>
      </c>
      <c r="K15" s="272">
        <v>5.1313642172574783E-4</v>
      </c>
    </row>
    <row r="16" spans="1:13" x14ac:dyDescent="0.25">
      <c r="A16" s="2" t="s">
        <v>48</v>
      </c>
      <c r="B16" s="5">
        <v>18186.796971428568</v>
      </c>
      <c r="C16" s="5">
        <v>27926.512466666602</v>
      </c>
      <c r="D16" s="5">
        <v>28159.415399999998</v>
      </c>
      <c r="E16" s="5">
        <v>30875.185079999999</v>
      </c>
      <c r="G16" t="s">
        <v>48</v>
      </c>
      <c r="H16" s="272">
        <v>1.0459272361737323E-2</v>
      </c>
      <c r="I16" s="272">
        <v>1.8353186304680108E-2</v>
      </c>
      <c r="J16" s="272">
        <v>1.7167756675818501E-2</v>
      </c>
      <c r="K16" s="272">
        <v>1.8331570756170819E-2</v>
      </c>
    </row>
    <row r="17" spans="1:11" x14ac:dyDescent="0.25">
      <c r="A17" s="2" t="s">
        <v>49</v>
      </c>
      <c r="B17" s="5">
        <v>77901.822986666608</v>
      </c>
      <c r="C17" s="5">
        <v>68046.445811666665</v>
      </c>
      <c r="D17" s="5">
        <v>61203.037591666667</v>
      </c>
      <c r="E17" s="5">
        <v>62041.652666666661</v>
      </c>
      <c r="G17" t="s">
        <v>49</v>
      </c>
      <c r="H17" s="272">
        <v>4.4801532967758934E-2</v>
      </c>
      <c r="I17" s="272">
        <v>4.4719837424866488E-2</v>
      </c>
      <c r="J17" s="272">
        <v>3.73132340380442E-2</v>
      </c>
      <c r="K17" s="272">
        <v>3.6836085119551096E-2</v>
      </c>
    </row>
    <row r="18" spans="1:11" x14ac:dyDescent="0.25">
      <c r="A18" s="2" t="s">
        <v>50</v>
      </c>
      <c r="B18" s="5">
        <v>5710.0040210571296</v>
      </c>
      <c r="C18" s="5">
        <v>4383.956303485711</v>
      </c>
      <c r="D18" s="5">
        <v>4249.365968993101</v>
      </c>
      <c r="E18" s="5">
        <v>2816.7241542857137</v>
      </c>
      <c r="G18" t="s">
        <v>50</v>
      </c>
      <c r="H18" s="272">
        <v>3.2838375738551296E-3</v>
      </c>
      <c r="I18" s="272">
        <v>2.881117607702982E-3</v>
      </c>
      <c r="J18" s="272">
        <v>2.5906816581915712E-3</v>
      </c>
      <c r="K18" s="272">
        <v>1.672377930727014E-3</v>
      </c>
    </row>
    <row r="19" spans="1:11" x14ac:dyDescent="0.25">
      <c r="A19" s="2" t="s">
        <v>51</v>
      </c>
      <c r="B19" s="5">
        <v>144993.55400024698</v>
      </c>
      <c r="C19" s="5">
        <v>59814.499999999905</v>
      </c>
      <c r="D19" s="5">
        <v>150608.326999999</v>
      </c>
      <c r="E19" s="5">
        <v>232530.69</v>
      </c>
      <c r="G19" t="s">
        <v>51</v>
      </c>
      <c r="H19" s="272">
        <v>8.3386155042436169E-2</v>
      </c>
      <c r="I19" s="272">
        <v>3.9309837328653806E-2</v>
      </c>
      <c r="J19" s="272">
        <v>9.1820340534771491E-2</v>
      </c>
      <c r="K19" s="272">
        <v>0.13806080143880461</v>
      </c>
    </row>
    <row r="20" spans="1:11" x14ac:dyDescent="0.25">
      <c r="A20" s="2" t="s">
        <v>52</v>
      </c>
      <c r="B20" s="5">
        <v>72197.150285714277</v>
      </c>
      <c r="C20" s="5">
        <v>66004.11636</v>
      </c>
      <c r="D20" s="5">
        <v>58040.577714285719</v>
      </c>
      <c r="E20" s="5">
        <v>59428.623104761908</v>
      </c>
      <c r="G20" t="s">
        <v>52</v>
      </c>
      <c r="H20" s="272">
        <v>4.1520761449411608E-2</v>
      </c>
      <c r="I20" s="272">
        <v>4.3377627116052815E-2</v>
      </c>
      <c r="J20" s="272">
        <v>3.5385198924363717E-2</v>
      </c>
      <c r="K20" s="272">
        <v>3.528464709001676E-2</v>
      </c>
    </row>
    <row r="21" spans="1:11" x14ac:dyDescent="0.25">
      <c r="A21" s="2" t="s">
        <v>53</v>
      </c>
      <c r="B21" s="5">
        <v>40792.390883076921</v>
      </c>
      <c r="C21" s="5">
        <v>39891.267635769225</v>
      </c>
      <c r="D21" s="5">
        <v>67527.536892307704</v>
      </c>
      <c r="E21" s="5">
        <v>42700.953582406153</v>
      </c>
      <c r="G21" t="s">
        <v>53</v>
      </c>
      <c r="H21" s="272">
        <v>2.3459805880212563E-2</v>
      </c>
      <c r="I21" s="272">
        <v>2.6216372979727037E-2</v>
      </c>
      <c r="J21" s="272">
        <v>4.1169047930039615E-2</v>
      </c>
      <c r="K21" s="272">
        <v>2.5352902336410684E-2</v>
      </c>
    </row>
    <row r="22" spans="1:11" x14ac:dyDescent="0.25">
      <c r="A22" s="2" t="s">
        <v>54</v>
      </c>
      <c r="B22" s="5">
        <v>60832.436000000002</v>
      </c>
      <c r="C22" s="5">
        <v>54009</v>
      </c>
      <c r="D22" s="5">
        <v>58664.522199999999</v>
      </c>
      <c r="E22" s="5">
        <v>54208</v>
      </c>
      <c r="G22" t="s">
        <v>54</v>
      </c>
      <c r="H22" s="272">
        <v>3.498488587910905E-2</v>
      </c>
      <c r="I22" s="272">
        <v>3.5494487194296813E-2</v>
      </c>
      <c r="J22" s="272">
        <v>3.5765594857937025E-2</v>
      </c>
      <c r="K22" s="272">
        <v>3.2184998566833135E-2</v>
      </c>
    </row>
    <row r="23" spans="1:11" x14ac:dyDescent="0.25">
      <c r="A23" s="2" t="s">
        <v>55</v>
      </c>
      <c r="B23" s="5">
        <v>774.27981964333333</v>
      </c>
      <c r="C23" s="5">
        <v>4419.5419007307573</v>
      </c>
      <c r="D23" s="5">
        <v>8064.8039818181805</v>
      </c>
      <c r="E23" s="5">
        <v>8249.2423656249994</v>
      </c>
      <c r="G23" t="s">
        <v>55</v>
      </c>
      <c r="H23" s="272">
        <v>4.4529025812346481E-4</v>
      </c>
      <c r="I23" s="272">
        <v>2.9045043122469597E-3</v>
      </c>
      <c r="J23" s="272">
        <v>4.9168134505387035E-3</v>
      </c>
      <c r="K23" s="272">
        <v>4.8978352589119653E-3</v>
      </c>
    </row>
    <row r="24" spans="1:11" x14ac:dyDescent="0.25">
      <c r="A24" s="2" t="s">
        <v>56</v>
      </c>
      <c r="B24" s="5">
        <v>23578.157353333332</v>
      </c>
      <c r="C24" s="5">
        <v>20281.384057666666</v>
      </c>
      <c r="D24" s="5">
        <v>22204.687866666667</v>
      </c>
      <c r="E24" s="5">
        <v>20344.104083333332</v>
      </c>
      <c r="G24" t="s">
        <v>56</v>
      </c>
      <c r="H24" s="272">
        <v>1.355985718286939E-2</v>
      </c>
      <c r="I24" s="272">
        <v>1.3328840132523561E-2</v>
      </c>
      <c r="J24" s="272">
        <v>1.353737898825246E-2</v>
      </c>
      <c r="K24" s="272">
        <v>1.2078935964536368E-2</v>
      </c>
    </row>
    <row r="25" spans="1:11" x14ac:dyDescent="0.25">
      <c r="A25" s="2" t="s">
        <v>59</v>
      </c>
      <c r="B25" s="5">
        <v>60513.342872727262</v>
      </c>
      <c r="C25" s="5">
        <v>57395.21333333334</v>
      </c>
      <c r="D25" s="5">
        <v>57366.050266666665</v>
      </c>
      <c r="E25" s="5">
        <v>56642.586000000003</v>
      </c>
      <c r="G25" t="s">
        <v>59</v>
      </c>
      <c r="H25" s="272">
        <v>3.4801374624645318E-2</v>
      </c>
      <c r="I25" s="272">
        <v>3.7719892326722099E-2</v>
      </c>
      <c r="J25" s="272">
        <v>3.4973964425089106E-2</v>
      </c>
      <c r="K25" s="272">
        <v>3.3630489028035025E-2</v>
      </c>
    </row>
    <row r="26" spans="1:11" x14ac:dyDescent="0.25">
      <c r="A26" s="2" t="s">
        <v>62</v>
      </c>
      <c r="B26" s="5">
        <v>7171.5</v>
      </c>
      <c r="C26" s="5">
        <v>7379.0999999999995</v>
      </c>
      <c r="D26" s="5">
        <v>4850.2636363636202</v>
      </c>
      <c r="E26" s="5">
        <v>4813.7999999999993</v>
      </c>
      <c r="G26" t="s">
        <v>62</v>
      </c>
      <c r="H26" s="272">
        <v>4.1243475615875477E-3</v>
      </c>
      <c r="I26" s="272">
        <v>4.8495134228635148E-3</v>
      </c>
      <c r="J26" s="272">
        <v>2.9570267968937049E-3</v>
      </c>
      <c r="K26" s="272">
        <v>2.8581048203405648E-3</v>
      </c>
    </row>
    <row r="27" spans="1:11" x14ac:dyDescent="0.25">
      <c r="A27" s="2" t="s">
        <v>63</v>
      </c>
      <c r="B27" s="5">
        <v>20890.14129584832</v>
      </c>
      <c r="C27" s="5">
        <v>17267.596297051932</v>
      </c>
      <c r="D27" s="5">
        <v>20533.564457620272</v>
      </c>
      <c r="E27" s="5">
        <v>22739.636841513551</v>
      </c>
      <c r="G27" t="s">
        <v>63</v>
      </c>
      <c r="H27" s="272">
        <v>1.2013972434602432E-2</v>
      </c>
      <c r="I27" s="272">
        <v>1.1348191517006367E-2</v>
      </c>
      <c r="J27" s="272">
        <v>1.2518556699002349E-2</v>
      </c>
      <c r="K27" s="272">
        <v>1.3501239284873444E-2</v>
      </c>
    </row>
    <row r="28" spans="1:11" x14ac:dyDescent="0.25">
      <c r="A28" s="2" t="s">
        <v>64</v>
      </c>
      <c r="B28" s="5">
        <v>6963.3804319494402</v>
      </c>
      <c r="C28" s="5">
        <v>5755.8654323506444</v>
      </c>
      <c r="D28" s="5">
        <v>6844.5214858734244</v>
      </c>
      <c r="E28" s="5">
        <v>7579.8789471711834</v>
      </c>
      <c r="G28" t="s">
        <v>64</v>
      </c>
      <c r="H28" s="272">
        <v>4.0046574782008106E-3</v>
      </c>
      <c r="I28" s="272">
        <v>3.7827305056687892E-3</v>
      </c>
      <c r="J28" s="272">
        <v>4.1728522330007831E-3</v>
      </c>
      <c r="K28" s="272">
        <v>4.5004130949578142E-3</v>
      </c>
    </row>
    <row r="29" spans="1:11" x14ac:dyDescent="0.25">
      <c r="A29" s="2" t="s">
        <v>65</v>
      </c>
      <c r="B29" s="5">
        <v>6963.3804319494402</v>
      </c>
      <c r="C29" s="5">
        <v>5755.8654323506444</v>
      </c>
      <c r="D29" s="5">
        <v>6844.5214858734244</v>
      </c>
      <c r="E29" s="5">
        <v>7579.8789471711834</v>
      </c>
      <c r="G29" t="s">
        <v>65</v>
      </c>
      <c r="H29" s="272">
        <v>4.0046574782008106E-3</v>
      </c>
      <c r="I29" s="272">
        <v>3.7827305056687892E-3</v>
      </c>
      <c r="J29" s="272">
        <v>4.1728522330007831E-3</v>
      </c>
      <c r="K29" s="272">
        <v>4.5004130949578142E-3</v>
      </c>
    </row>
    <row r="30" spans="1:11" x14ac:dyDescent="0.25">
      <c r="A30" s="2" t="s">
        <v>66</v>
      </c>
      <c r="B30" s="5">
        <v>61499.314103142853</v>
      </c>
      <c r="C30" s="5">
        <v>29170.388156271423</v>
      </c>
      <c r="D30" s="5">
        <v>31246.384207714284</v>
      </c>
      <c r="E30" s="5">
        <v>46314.763881979503</v>
      </c>
      <c r="G30" t="s">
        <v>66</v>
      </c>
      <c r="H30" s="272">
        <v>3.5368409141825825E-2</v>
      </c>
      <c r="I30" s="272">
        <v>1.9170656165925001E-2</v>
      </c>
      <c r="J30" s="272">
        <v>1.9049767669437365E-2</v>
      </c>
      <c r="K30" s="272">
        <v>2.7498535440612558E-2</v>
      </c>
    </row>
    <row r="31" spans="1:11" x14ac:dyDescent="0.25">
      <c r="A31" s="2" t="s">
        <v>67</v>
      </c>
      <c r="B31" s="5">
        <v>13533.172038383838</v>
      </c>
      <c r="C31" s="5">
        <v>12687.152334444443</v>
      </c>
      <c r="D31" s="5">
        <v>12644.21983</v>
      </c>
      <c r="E31" s="5">
        <v>22906.769206958335</v>
      </c>
      <c r="G31" t="s">
        <v>67</v>
      </c>
      <c r="H31" s="272">
        <v>7.7829610398177729E-3</v>
      </c>
      <c r="I31" s="272">
        <v>8.337943047770394E-3</v>
      </c>
      <c r="J31" s="272">
        <v>7.7087143434447572E-3</v>
      </c>
      <c r="K31" s="272">
        <v>1.3600471039269693E-2</v>
      </c>
    </row>
    <row r="32" spans="1:11" x14ac:dyDescent="0.25">
      <c r="A32" s="2" t="s">
        <v>68</v>
      </c>
      <c r="B32" s="5">
        <v>17745.146000000001</v>
      </c>
      <c r="C32" s="5">
        <v>23389.552</v>
      </c>
      <c r="D32" s="5">
        <v>15904.26484</v>
      </c>
      <c r="E32" s="5">
        <v>16163.116</v>
      </c>
      <c r="G32" t="s">
        <v>68</v>
      </c>
      <c r="H32" s="272">
        <v>1.020527778499826E-2</v>
      </c>
      <c r="I32" s="272">
        <v>1.5371515005727553E-2</v>
      </c>
      <c r="J32" s="272">
        <v>9.6962435122461901E-3</v>
      </c>
      <c r="K32" s="272">
        <v>9.5965515292126199E-3</v>
      </c>
    </row>
    <row r="33" spans="1:11" x14ac:dyDescent="0.25">
      <c r="A33" s="2" t="s">
        <v>69</v>
      </c>
      <c r="B33" s="5">
        <v>31849.671333333332</v>
      </c>
      <c r="C33" s="5">
        <v>33936.368888888886</v>
      </c>
      <c r="D33" s="5">
        <v>35694.535555555558</v>
      </c>
      <c r="E33" s="5">
        <v>35511.765666666666</v>
      </c>
      <c r="G33" t="s">
        <v>69</v>
      </c>
      <c r="H33" s="272">
        <v>1.8316825531757393E-2</v>
      </c>
      <c r="I33" s="272">
        <v>2.2302838618519123E-2</v>
      </c>
      <c r="J33" s="272">
        <v>2.1761641439265456E-2</v>
      </c>
      <c r="K33" s="272">
        <v>2.1084454823778426E-2</v>
      </c>
    </row>
    <row r="34" spans="1:11" x14ac:dyDescent="0.25">
      <c r="A34" s="2" t="s">
        <v>70</v>
      </c>
      <c r="B34" s="5">
        <v>26371.597052333334</v>
      </c>
      <c r="C34" s="5">
        <v>19114.538043</v>
      </c>
      <c r="D34" s="5">
        <v>16840.208874083335</v>
      </c>
      <c r="E34" s="5">
        <v>18269.015531111112</v>
      </c>
      <c r="G34" t="s">
        <v>70</v>
      </c>
      <c r="H34" s="272">
        <v>1.5166371330678427E-2</v>
      </c>
      <c r="I34" s="272">
        <v>1.2561993849028176E-2</v>
      </c>
      <c r="J34" s="272">
        <v>1.0266854059769371E-2</v>
      </c>
      <c r="K34" s="272">
        <v>1.0846890471632665E-2</v>
      </c>
    </row>
    <row r="35" spans="1:11" x14ac:dyDescent="0.25">
      <c r="A35" s="2" t="s">
        <v>72</v>
      </c>
      <c r="B35" s="5">
        <v>70151.828879999986</v>
      </c>
      <c r="C35" s="5">
        <v>71129.716019999993</v>
      </c>
      <c r="D35" s="5">
        <v>83241.294814545414</v>
      </c>
      <c r="E35" s="5">
        <v>69365.534123999998</v>
      </c>
      <c r="G35" t="s">
        <v>72</v>
      </c>
      <c r="H35" s="272">
        <v>4.0344492000576562E-2</v>
      </c>
      <c r="I35" s="272">
        <v>4.6746149612210158E-2</v>
      </c>
      <c r="J35" s="272">
        <v>5.0749146402953665E-2</v>
      </c>
      <c r="K35" s="272">
        <v>4.1184504434189695E-2</v>
      </c>
    </row>
    <row r="36" spans="1:11" x14ac:dyDescent="0.25">
      <c r="A36" s="2" t="s">
        <v>75</v>
      </c>
      <c r="B36" s="5">
        <v>65970.681833333336</v>
      </c>
      <c r="C36" s="5">
        <v>66199.013833333331</v>
      </c>
      <c r="D36" s="5">
        <v>61299.004000000001</v>
      </c>
      <c r="E36" s="5">
        <v>48248.260666666669</v>
      </c>
      <c r="G36" t="s">
        <v>75</v>
      </c>
      <c r="H36" s="272">
        <v>3.7939903891177053E-2</v>
      </c>
      <c r="I36" s="272">
        <v>4.3505712914187034E-2</v>
      </c>
      <c r="J36" s="272">
        <v>3.7371741216688223E-2</v>
      </c>
      <c r="K36" s="272">
        <v>2.8646513437294466E-2</v>
      </c>
    </row>
    <row r="37" spans="1:11" x14ac:dyDescent="0.25">
      <c r="A37" s="2" t="s">
        <v>76</v>
      </c>
      <c r="B37" s="5">
        <v>82033.787249999994</v>
      </c>
      <c r="C37" s="5">
        <v>84092.296750000009</v>
      </c>
      <c r="D37" s="5">
        <v>67390.698000000004</v>
      </c>
      <c r="E37" s="5">
        <v>66907.587999999989</v>
      </c>
      <c r="G37" t="s">
        <v>76</v>
      </c>
      <c r="H37" s="272">
        <v>4.7177835935624218E-2</v>
      </c>
      <c r="I37" s="272">
        <v>5.5265103040824354E-2</v>
      </c>
      <c r="J37" s="272">
        <v>4.1085622305836955E-2</v>
      </c>
      <c r="K37" s="272">
        <v>3.9725144330915396E-2</v>
      </c>
    </row>
    <row r="38" spans="1:11" x14ac:dyDescent="0.25">
      <c r="A38" s="2" t="s">
        <v>78</v>
      </c>
      <c r="B38" s="5">
        <v>35755.161749999999</v>
      </c>
      <c r="C38" s="5">
        <v>41180.751750000003</v>
      </c>
      <c r="D38" s="5">
        <v>41999.299330762988</v>
      </c>
      <c r="E38" s="5">
        <v>42176.73435267857</v>
      </c>
      <c r="G38" t="s">
        <v>78</v>
      </c>
      <c r="H38" s="272">
        <v>2.056288282476202E-2</v>
      </c>
      <c r="I38" s="272">
        <v>2.7063816505432263E-2</v>
      </c>
      <c r="J38" s="272">
        <v>2.5605423309512518E-2</v>
      </c>
      <c r="K38" s="272">
        <v>2.5041656853133518E-2</v>
      </c>
    </row>
    <row r="39" spans="1:11" x14ac:dyDescent="0.25">
      <c r="A39" s="2" t="s">
        <v>81</v>
      </c>
      <c r="B39" s="5">
        <v>74730.067733522927</v>
      </c>
      <c r="C39" s="5">
        <v>74730.067733522927</v>
      </c>
      <c r="D39" s="5">
        <v>74730.067733522927</v>
      </c>
      <c r="E39" s="5">
        <v>70259.719960170623</v>
      </c>
      <c r="G39" t="s">
        <v>81</v>
      </c>
      <c r="H39" s="272">
        <v>4.2977448599878343E-2</v>
      </c>
      <c r="I39" s="272">
        <v>4.9112285585670219E-2</v>
      </c>
      <c r="J39" s="272">
        <v>4.5560165258848269E-2</v>
      </c>
      <c r="K39" s="272">
        <v>4.1715410755316359E-2</v>
      </c>
    </row>
    <row r="40" spans="1:11" x14ac:dyDescent="0.25">
      <c r="A40" s="2" t="s">
        <v>82</v>
      </c>
      <c r="B40" s="5">
        <v>141237.48724195344</v>
      </c>
      <c r="C40" s="5">
        <v>115440.95696862414</v>
      </c>
      <c r="D40" s="5">
        <v>119270.87456362219</v>
      </c>
      <c r="E40" s="5">
        <v>109672.37877840904</v>
      </c>
      <c r="G40" t="s">
        <v>82</v>
      </c>
      <c r="H40" s="272">
        <v>8.1226031668563473E-2</v>
      </c>
      <c r="I40" s="272">
        <v>7.5867310426414092E-2</v>
      </c>
      <c r="J40" s="272">
        <v>7.2715051926125415E-2</v>
      </c>
      <c r="K40" s="272">
        <v>6.511594882313082E-2</v>
      </c>
    </row>
    <row r="41" spans="1:11" x14ac:dyDescent="0.25">
      <c r="A41" t="s">
        <v>83</v>
      </c>
      <c r="B41" s="5">
        <v>988.68824600000005</v>
      </c>
      <c r="C41" s="5">
        <v>805.87819999999999</v>
      </c>
      <c r="D41" s="5">
        <v>897.28322300000002</v>
      </c>
      <c r="E41" s="5">
        <v>897.28322300000002</v>
      </c>
      <c r="G41" t="s">
        <v>83</v>
      </c>
      <c r="H41" s="272">
        <v>5.685970796291389E-4</v>
      </c>
      <c r="I41" s="272">
        <v>5.2961975689353564E-4</v>
      </c>
      <c r="J41" s="272">
        <v>5.4704047733029968E-4</v>
      </c>
      <c r="K41" s="272">
        <v>5.3274533733578848E-4</v>
      </c>
    </row>
    <row r="42" spans="1:11" x14ac:dyDescent="0.25">
      <c r="A42" t="s">
        <v>182</v>
      </c>
      <c r="B42" s="5">
        <v>1738820.4783690781</v>
      </c>
      <c r="C42" s="5">
        <v>1521616.57398668</v>
      </c>
      <c r="D42" s="5">
        <v>1640250.1463492727</v>
      </c>
      <c r="E42" s="5">
        <v>1684262.9303660034</v>
      </c>
      <c r="G42" t="s">
        <v>182</v>
      </c>
      <c r="H42" s="272">
        <v>0.99999999999999978</v>
      </c>
      <c r="I42" s="272">
        <v>1</v>
      </c>
      <c r="J42" s="272">
        <v>0.99999999999999978</v>
      </c>
      <c r="K42" s="272">
        <v>1.0000000000000002</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370EA-ABE2-4DF0-B416-B3D076661B23}">
  <dimension ref="A1:BP554"/>
  <sheetViews>
    <sheetView zoomScale="60" zoomScaleNormal="60" workbookViewId="0">
      <selection activeCell="B32" sqref="B32"/>
    </sheetView>
  </sheetViews>
  <sheetFormatPr defaultRowHeight="15" x14ac:dyDescent="0.25"/>
  <cols>
    <col min="2" max="2" width="59.28515625" bestFit="1" customWidth="1"/>
    <col min="3" max="3" width="12" customWidth="1"/>
    <col min="5" max="5" width="16.85546875" customWidth="1"/>
    <col min="6" max="6" width="14.140625" customWidth="1"/>
    <col min="7" max="7" width="11.140625" customWidth="1"/>
    <col min="8" max="8" width="13" bestFit="1" customWidth="1"/>
    <col min="9" max="9" width="17" customWidth="1"/>
    <col min="10" max="10" width="11.140625" customWidth="1"/>
    <col min="13" max="13" width="12.140625" customWidth="1"/>
    <col min="16" max="16" width="11" customWidth="1"/>
  </cols>
  <sheetData>
    <row r="1" spans="1:35" x14ac:dyDescent="0.25">
      <c r="A1" s="97" t="s">
        <v>183</v>
      </c>
      <c r="B1" s="98"/>
      <c r="C1" s="98"/>
      <c r="D1" s="98"/>
      <c r="E1" s="98"/>
      <c r="L1" s="129" t="s">
        <v>184</v>
      </c>
      <c r="M1" s="130"/>
      <c r="N1" s="130"/>
      <c r="O1" s="129"/>
      <c r="P1" s="130"/>
      <c r="Q1" s="130"/>
    </row>
    <row r="2" spans="1:35" ht="15" customHeight="1" x14ac:dyDescent="0.25">
      <c r="A2" s="97" t="s">
        <v>185</v>
      </c>
      <c r="B2" s="98"/>
      <c r="C2" s="98"/>
      <c r="D2" s="98"/>
      <c r="E2" s="98"/>
      <c r="L2" s="131" t="s">
        <v>186</v>
      </c>
      <c r="M2" s="484" t="s">
        <v>187</v>
      </c>
      <c r="N2" s="485"/>
      <c r="O2" s="485"/>
      <c r="P2" s="485"/>
      <c r="Q2" s="485"/>
    </row>
    <row r="3" spans="1:35" ht="29.25" customHeight="1" x14ac:dyDescent="0.25">
      <c r="A3" s="488" t="s">
        <v>188</v>
      </c>
      <c r="B3" s="488"/>
      <c r="C3" s="488"/>
      <c r="D3" s="488"/>
      <c r="E3" s="488"/>
      <c r="F3" s="488"/>
      <c r="G3" s="488"/>
      <c r="L3" s="132"/>
      <c r="M3" s="486" t="s">
        <v>189</v>
      </c>
      <c r="N3" s="487"/>
      <c r="O3" s="487"/>
      <c r="P3" s="487"/>
      <c r="Q3" s="487"/>
    </row>
    <row r="4" spans="1:35" ht="15" customHeight="1" x14ac:dyDescent="0.25">
      <c r="A4" s="489"/>
      <c r="B4" s="489"/>
      <c r="C4" s="489"/>
      <c r="D4" s="489"/>
      <c r="E4" s="489"/>
      <c r="F4" s="489"/>
      <c r="G4" s="489"/>
      <c r="L4" s="133" t="s">
        <v>61</v>
      </c>
      <c r="M4" s="484" t="s">
        <v>190</v>
      </c>
      <c r="N4" s="485"/>
      <c r="O4" s="485"/>
      <c r="P4" s="485"/>
      <c r="Q4" s="485"/>
    </row>
    <row r="5" spans="1:35" ht="15" customHeight="1" x14ac:dyDescent="0.25">
      <c r="A5" s="489"/>
      <c r="B5" s="489"/>
      <c r="C5" s="489"/>
      <c r="D5" s="489"/>
      <c r="E5" s="489"/>
      <c r="F5" s="489"/>
      <c r="G5" s="489"/>
      <c r="L5" s="134"/>
      <c r="M5" s="486" t="s">
        <v>191</v>
      </c>
      <c r="N5" s="487"/>
      <c r="O5" s="487"/>
      <c r="P5" s="487"/>
      <c r="Q5" s="487"/>
    </row>
    <row r="6" spans="1:35" ht="15" customHeight="1" x14ac:dyDescent="0.25">
      <c r="A6" s="489"/>
      <c r="B6" s="489"/>
      <c r="C6" s="489"/>
      <c r="D6" s="489"/>
      <c r="E6" s="489"/>
      <c r="F6" s="489"/>
      <c r="G6" s="489"/>
      <c r="L6" s="135"/>
      <c r="M6" s="484" t="s">
        <v>192</v>
      </c>
      <c r="N6" s="485"/>
      <c r="O6" s="485"/>
      <c r="P6" s="485"/>
      <c r="Q6" s="485"/>
    </row>
    <row r="7" spans="1:35" ht="15" customHeight="1" x14ac:dyDescent="0.25">
      <c r="A7" s="489"/>
      <c r="B7" s="489"/>
      <c r="C7" s="489"/>
      <c r="D7" s="489"/>
      <c r="E7" s="489"/>
      <c r="F7" s="489"/>
      <c r="G7" s="489"/>
      <c r="L7" s="136" t="s">
        <v>193</v>
      </c>
      <c r="M7" s="486" t="s">
        <v>194</v>
      </c>
      <c r="N7" s="487"/>
      <c r="O7" s="487"/>
      <c r="P7" s="487"/>
      <c r="Q7" s="487"/>
    </row>
    <row r="8" spans="1:35" ht="15" customHeight="1" x14ac:dyDescent="0.25">
      <c r="A8" s="489"/>
      <c r="B8" s="489"/>
      <c r="C8" s="489"/>
      <c r="D8" s="489"/>
      <c r="E8" s="489"/>
      <c r="F8" s="489"/>
      <c r="G8" s="489"/>
      <c r="L8" s="137" t="s">
        <v>186</v>
      </c>
      <c r="M8" s="500" t="s">
        <v>195</v>
      </c>
      <c r="N8" s="501"/>
      <c r="O8" s="501"/>
      <c r="P8" s="501"/>
      <c r="Q8" s="501"/>
    </row>
    <row r="9" spans="1:35" ht="15" customHeight="1" x14ac:dyDescent="0.25">
      <c r="A9" s="55"/>
      <c r="B9" s="98"/>
      <c r="C9" s="98"/>
      <c r="D9" s="98"/>
      <c r="E9" s="98"/>
      <c r="L9" s="138"/>
      <c r="M9" s="486" t="s">
        <v>196</v>
      </c>
      <c r="N9" s="487"/>
      <c r="O9" s="487"/>
      <c r="P9" s="487"/>
      <c r="Q9" s="487"/>
    </row>
    <row r="10" spans="1:35" x14ac:dyDescent="0.25">
      <c r="A10" s="55" t="s">
        <v>197</v>
      </c>
      <c r="B10" s="98"/>
      <c r="C10" s="98"/>
      <c r="D10" s="98"/>
      <c r="E10" s="98"/>
      <c r="L10" s="139"/>
      <c r="M10" s="502" t="s">
        <v>198</v>
      </c>
      <c r="N10" s="503"/>
      <c r="O10" s="503"/>
      <c r="P10" s="503"/>
      <c r="Q10" s="503"/>
    </row>
    <row r="11" spans="1:35" x14ac:dyDescent="0.25">
      <c r="A11" s="55"/>
      <c r="B11" s="98"/>
      <c r="C11" s="98"/>
      <c r="D11" s="98"/>
      <c r="E11" s="98"/>
      <c r="L11" s="140"/>
      <c r="M11" s="487" t="s">
        <v>199</v>
      </c>
      <c r="N11" s="487"/>
      <c r="O11" s="487"/>
      <c r="P11" s="487"/>
      <c r="Q11" s="487"/>
    </row>
    <row r="12" spans="1:35" x14ac:dyDescent="0.25">
      <c r="A12" s="55"/>
      <c r="B12" s="98"/>
      <c r="C12" s="98"/>
      <c r="D12" s="98"/>
      <c r="E12" s="98"/>
      <c r="L12" s="129"/>
      <c r="M12" s="130"/>
      <c r="N12" s="130"/>
      <c r="O12" s="129"/>
      <c r="P12" s="130"/>
      <c r="Q12" s="130"/>
    </row>
    <row r="13" spans="1:35" x14ac:dyDescent="0.25">
      <c r="A13" s="55"/>
      <c r="B13" s="98"/>
      <c r="C13" s="98"/>
      <c r="D13" s="98"/>
      <c r="E13" s="98"/>
      <c r="L13" s="491" t="s">
        <v>200</v>
      </c>
      <c r="M13" s="492"/>
      <c r="N13" s="492"/>
      <c r="O13" s="492"/>
      <c r="P13" s="492"/>
      <c r="Q13" s="493"/>
    </row>
    <row r="14" spans="1:35" x14ac:dyDescent="0.25">
      <c r="A14" s="55"/>
      <c r="B14" s="98"/>
      <c r="C14" s="98"/>
      <c r="D14" s="98"/>
      <c r="E14" s="98"/>
      <c r="L14" s="494"/>
      <c r="M14" s="495"/>
      <c r="N14" s="495"/>
      <c r="O14" s="495"/>
      <c r="P14" s="495"/>
      <c r="Q14" s="496"/>
    </row>
    <row r="15" spans="1:35" x14ac:dyDescent="0.25">
      <c r="A15" s="55"/>
      <c r="B15" s="98"/>
      <c r="C15" s="98"/>
      <c r="D15" s="98"/>
      <c r="E15" s="98"/>
      <c r="L15" s="497"/>
      <c r="M15" s="498"/>
      <c r="N15" s="498"/>
      <c r="O15" s="498"/>
      <c r="P15" s="498"/>
      <c r="Q15" s="499"/>
    </row>
    <row r="16" spans="1:35" x14ac:dyDescent="0.25">
      <c r="A16" s="55"/>
      <c r="B16" s="98"/>
      <c r="C16" s="98"/>
      <c r="D16" s="98"/>
      <c r="E16" s="98"/>
      <c r="U16" s="213"/>
      <c r="V16" s="213"/>
      <c r="W16" s="213"/>
      <c r="X16" s="213"/>
      <c r="Y16" s="213"/>
      <c r="Z16" s="213"/>
      <c r="AA16" s="213"/>
      <c r="AB16" s="213"/>
      <c r="AC16" s="213"/>
      <c r="AD16" s="213"/>
      <c r="AE16" s="213"/>
      <c r="AF16" s="213"/>
      <c r="AG16" s="213"/>
      <c r="AH16" s="213"/>
      <c r="AI16" s="213"/>
    </row>
    <row r="17" spans="1:68" s="142" customFormat="1" x14ac:dyDescent="0.25">
      <c r="A17" s="141"/>
      <c r="B17" s="490" t="s">
        <v>201</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0"/>
      <c r="AB17" s="490"/>
      <c r="AC17" s="490"/>
      <c r="AD17" s="490"/>
      <c r="AE17" s="490"/>
      <c r="AF17" s="490"/>
      <c r="AG17" s="490"/>
      <c r="AH17" s="490"/>
      <c r="AJ17" s="504" t="s">
        <v>202</v>
      </c>
      <c r="AK17" s="504"/>
      <c r="AL17" s="504"/>
      <c r="AM17" s="504"/>
      <c r="AN17" s="504"/>
      <c r="AO17" s="504"/>
      <c r="AP17" s="504"/>
      <c r="AQ17" s="504"/>
      <c r="AR17" s="504"/>
      <c r="AS17" s="504"/>
      <c r="AT17" s="504"/>
      <c r="AU17" s="504"/>
      <c r="AV17" s="504"/>
      <c r="AW17" s="504"/>
      <c r="AX17" s="504"/>
      <c r="AY17" s="504"/>
      <c r="AZ17" s="504"/>
      <c r="BA17" s="504"/>
      <c r="BB17" s="504"/>
      <c r="BC17" s="504"/>
      <c r="BD17" s="504"/>
      <c r="BE17" s="504"/>
      <c r="BF17" s="504"/>
      <c r="BG17" s="504"/>
      <c r="BH17" s="504"/>
      <c r="BI17" s="504"/>
      <c r="BJ17" s="504"/>
      <c r="BK17" s="504"/>
      <c r="BL17" s="504"/>
      <c r="BM17" s="504"/>
      <c r="BN17" s="504"/>
      <c r="BO17" s="504"/>
      <c r="BP17" s="504"/>
    </row>
    <row r="18" spans="1:68" s="59" customFormat="1" ht="12.75" x14ac:dyDescent="0.2">
      <c r="A18" s="55"/>
      <c r="B18" s="412">
        <v>1990</v>
      </c>
      <c r="C18" s="413">
        <v>1991</v>
      </c>
      <c r="D18" s="414">
        <v>1992</v>
      </c>
      <c r="E18" s="414">
        <v>1993</v>
      </c>
      <c r="F18" s="414">
        <v>1994</v>
      </c>
      <c r="G18" s="414">
        <v>1995</v>
      </c>
      <c r="H18" s="414">
        <v>1996</v>
      </c>
      <c r="I18" s="414">
        <v>1997</v>
      </c>
      <c r="J18" s="414">
        <v>1998</v>
      </c>
      <c r="K18" s="414">
        <v>1999</v>
      </c>
      <c r="L18" s="414">
        <v>2000</v>
      </c>
      <c r="M18" s="414">
        <v>2001</v>
      </c>
      <c r="N18" s="414">
        <v>2002</v>
      </c>
      <c r="O18" s="415">
        <v>2003</v>
      </c>
      <c r="P18" s="416">
        <v>2004</v>
      </c>
      <c r="Q18" s="413">
        <v>2005</v>
      </c>
      <c r="R18" s="414">
        <v>2006</v>
      </c>
      <c r="S18" s="414">
        <v>2007</v>
      </c>
      <c r="T18" s="414">
        <v>2008</v>
      </c>
      <c r="U18" s="414">
        <v>2009</v>
      </c>
      <c r="V18" s="414">
        <v>2010</v>
      </c>
      <c r="W18" s="415">
        <v>2011</v>
      </c>
      <c r="X18" s="279">
        <v>2012</v>
      </c>
      <c r="Y18" s="413">
        <v>2013</v>
      </c>
      <c r="Z18" s="414">
        <v>2014</v>
      </c>
      <c r="AA18" s="414">
        <v>2015</v>
      </c>
      <c r="AB18" s="414">
        <v>2016</v>
      </c>
      <c r="AC18" s="414">
        <v>2017</v>
      </c>
      <c r="AD18" s="415">
        <v>2018</v>
      </c>
      <c r="AE18" s="417">
        <v>2019</v>
      </c>
      <c r="AF18" s="416">
        <v>2020</v>
      </c>
      <c r="AG18" s="279">
        <v>2021</v>
      </c>
      <c r="AH18" s="418">
        <v>2022</v>
      </c>
      <c r="AI18" s="419"/>
      <c r="AJ18" s="418">
        <v>1990</v>
      </c>
      <c r="AK18" s="420">
        <v>1991</v>
      </c>
      <c r="AL18" s="420">
        <v>1992</v>
      </c>
      <c r="AM18" s="420">
        <v>1993</v>
      </c>
      <c r="AN18" s="420">
        <v>1994</v>
      </c>
      <c r="AO18" s="420">
        <v>1995</v>
      </c>
      <c r="AP18" s="420">
        <v>1996</v>
      </c>
      <c r="AQ18" s="420">
        <v>1997</v>
      </c>
      <c r="AR18" s="420">
        <v>1998</v>
      </c>
      <c r="AS18" s="420">
        <v>1999</v>
      </c>
      <c r="AT18" s="420">
        <v>2000</v>
      </c>
      <c r="AU18" s="420">
        <v>2001</v>
      </c>
      <c r="AV18" s="420">
        <v>2002</v>
      </c>
      <c r="AW18" s="420">
        <v>2003</v>
      </c>
      <c r="AX18" s="416">
        <v>2004</v>
      </c>
      <c r="AY18" s="420">
        <v>2005</v>
      </c>
      <c r="AZ18" s="420">
        <v>2006</v>
      </c>
      <c r="BA18" s="420">
        <v>2007</v>
      </c>
      <c r="BB18" s="420">
        <v>2008</v>
      </c>
      <c r="BC18" s="420">
        <v>2009</v>
      </c>
      <c r="BD18" s="420">
        <v>2010</v>
      </c>
      <c r="BE18" s="420">
        <v>2011</v>
      </c>
      <c r="BF18" s="279">
        <v>2012</v>
      </c>
      <c r="BG18" s="420">
        <v>2013</v>
      </c>
      <c r="BH18" s="420">
        <v>2014</v>
      </c>
      <c r="BI18" s="420">
        <v>2015</v>
      </c>
      <c r="BJ18" s="420">
        <v>2016</v>
      </c>
      <c r="BK18" s="420">
        <v>2017</v>
      </c>
      <c r="BL18" s="420">
        <v>2018</v>
      </c>
      <c r="BM18" s="417">
        <v>2019</v>
      </c>
      <c r="BN18" s="416">
        <v>2020</v>
      </c>
      <c r="BO18" s="279">
        <v>2021</v>
      </c>
      <c r="BP18" s="418">
        <v>2022</v>
      </c>
    </row>
    <row r="19" spans="1:68" s="59" customFormat="1" x14ac:dyDescent="0.25">
      <c r="A19" s="2" t="s">
        <v>18</v>
      </c>
      <c r="B19" s="421">
        <v>0.11340875671146204</v>
      </c>
      <c r="C19" s="146">
        <v>0.11304114919628358</v>
      </c>
      <c r="D19" s="146">
        <v>0.11267354168110512</v>
      </c>
      <c r="E19" s="146">
        <v>0.11230593416592666</v>
      </c>
      <c r="F19" s="146">
        <v>0.1119383266507482</v>
      </c>
      <c r="G19" s="146">
        <v>0.11157071913556973</v>
      </c>
      <c r="H19" s="146">
        <v>0.11120311162039127</v>
      </c>
      <c r="I19" s="146">
        <v>0.11083550410521281</v>
      </c>
      <c r="J19" s="146">
        <v>0.11046789659003435</v>
      </c>
      <c r="K19" s="146">
        <v>0.11010028907485589</v>
      </c>
      <c r="L19" s="146">
        <v>0.10973268155967743</v>
      </c>
      <c r="M19" s="146">
        <v>0.10936507404449897</v>
      </c>
      <c r="N19" s="146">
        <v>0.10899746652932051</v>
      </c>
      <c r="O19" s="146">
        <v>0.10862985901414204</v>
      </c>
      <c r="P19" s="422">
        <v>0.10826225149896358</v>
      </c>
      <c r="Q19" s="423">
        <v>0.10708746612589433</v>
      </c>
      <c r="R19" s="424">
        <v>0.10591268075282506</v>
      </c>
      <c r="S19" s="146">
        <v>0.10473789537975581</v>
      </c>
      <c r="T19" s="146">
        <v>0.10356311000668655</v>
      </c>
      <c r="U19" s="423">
        <v>0.1023883246336173</v>
      </c>
      <c r="V19" s="146">
        <v>0.10121353926054805</v>
      </c>
      <c r="W19" s="146">
        <v>0.10003875388747878</v>
      </c>
      <c r="X19" s="281">
        <v>9.8863968514409525E-2</v>
      </c>
      <c r="Y19" s="146">
        <v>9.8572887241685253E-2</v>
      </c>
      <c r="Z19" s="146">
        <v>9.8281805968960967E-2</v>
      </c>
      <c r="AA19" s="146">
        <v>9.7990724696236695E-2</v>
      </c>
      <c r="AB19" s="146">
        <v>9.7699643423512422E-2</v>
      </c>
      <c r="AC19" s="213">
        <v>9.740856215078815E-2</v>
      </c>
      <c r="AD19" s="146">
        <v>9.7117480878063864E-2</v>
      </c>
      <c r="AE19" s="425">
        <v>9.6826399605339591E-2</v>
      </c>
      <c r="AF19" s="422">
        <v>9.8226214663493155E-2</v>
      </c>
      <c r="AG19" s="281">
        <v>9.9992425789259862E-2</v>
      </c>
      <c r="AH19" s="426">
        <v>9.7150979279800986E-2</v>
      </c>
      <c r="AI19" s="427" t="s">
        <v>18</v>
      </c>
      <c r="AJ19" s="428">
        <v>5.933656790131304E-3</v>
      </c>
      <c r="AK19" s="429">
        <v>5.8750366646042069E-3</v>
      </c>
      <c r="AL19" s="429">
        <v>5.8164165390771098E-3</v>
      </c>
      <c r="AM19" s="429">
        <v>5.7577964135500119E-3</v>
      </c>
      <c r="AN19" s="429">
        <v>5.6991762880229148E-3</v>
      </c>
      <c r="AO19" s="429">
        <v>5.6405561624958177E-3</v>
      </c>
      <c r="AP19" s="429">
        <v>5.5819360369687206E-3</v>
      </c>
      <c r="AQ19" s="429">
        <v>5.5233159114416227E-3</v>
      </c>
      <c r="AR19" s="429">
        <v>5.4646957859145256E-3</v>
      </c>
      <c r="AS19" s="429">
        <v>5.4060756603874285E-3</v>
      </c>
      <c r="AT19" s="429">
        <v>5.3474555348603315E-3</v>
      </c>
      <c r="AU19" s="429">
        <v>5.2888354093332344E-3</v>
      </c>
      <c r="AV19" s="429">
        <v>5.2302152838061364E-3</v>
      </c>
      <c r="AW19" s="429">
        <v>5.1715951582790394E-3</v>
      </c>
      <c r="AX19" s="430">
        <v>5.1129750327519423E-3</v>
      </c>
      <c r="AY19" s="429">
        <v>4.5067814780728171E-3</v>
      </c>
      <c r="AZ19" s="429">
        <v>3.900587923393691E-3</v>
      </c>
      <c r="BA19" s="429">
        <v>3.2943943687145654E-3</v>
      </c>
      <c r="BB19" s="429">
        <v>2.6882008140354397E-3</v>
      </c>
      <c r="BC19" s="429">
        <v>2.0820072593563141E-3</v>
      </c>
      <c r="BD19" s="429">
        <v>1.4758137046771884E-3</v>
      </c>
      <c r="BE19" s="429">
        <v>8.6962014999806235E-4</v>
      </c>
      <c r="BF19" s="431">
        <v>2.6342659531893709E-4</v>
      </c>
      <c r="BG19" s="429">
        <v>2.5222668694698707E-4</v>
      </c>
      <c r="BH19" s="429">
        <v>2.4102677857503708E-4</v>
      </c>
      <c r="BI19" s="429">
        <v>2.2982687020308706E-4</v>
      </c>
      <c r="BJ19" s="429">
        <v>2.1862696183113704E-4</v>
      </c>
      <c r="BK19" s="429">
        <v>2.0742705345918705E-4</v>
      </c>
      <c r="BL19" s="429">
        <v>1.9622714508723703E-4</v>
      </c>
      <c r="BM19" s="432">
        <v>1.8502723671528701E-4</v>
      </c>
      <c r="BN19" s="430">
        <v>2.2857986393193814E-4</v>
      </c>
      <c r="BO19" s="431">
        <v>2.8098467266871925E-4</v>
      </c>
      <c r="BP19" s="428">
        <v>3.4370928281982429E-4</v>
      </c>
    </row>
    <row r="20" spans="1:68" s="59" customFormat="1" x14ac:dyDescent="0.25">
      <c r="A20" s="2" t="s">
        <v>10</v>
      </c>
      <c r="B20" s="421">
        <v>0</v>
      </c>
      <c r="C20" s="146">
        <v>0</v>
      </c>
      <c r="D20" s="146">
        <v>0</v>
      </c>
      <c r="E20" s="146">
        <v>0</v>
      </c>
      <c r="F20" s="146">
        <v>0</v>
      </c>
      <c r="G20" s="146">
        <v>0</v>
      </c>
      <c r="H20" s="146">
        <v>0</v>
      </c>
      <c r="I20" s="146">
        <v>0</v>
      </c>
      <c r="J20" s="146">
        <v>0</v>
      </c>
      <c r="K20" s="146">
        <v>0</v>
      </c>
      <c r="L20" s="146">
        <v>0</v>
      </c>
      <c r="M20" s="146">
        <v>0</v>
      </c>
      <c r="N20" s="146">
        <v>0</v>
      </c>
      <c r="O20" s="146">
        <v>0</v>
      </c>
      <c r="P20" s="422">
        <v>0</v>
      </c>
      <c r="Q20" s="423">
        <v>0</v>
      </c>
      <c r="R20" s="424">
        <v>0</v>
      </c>
      <c r="S20" s="146">
        <v>0</v>
      </c>
      <c r="T20" s="146">
        <v>0</v>
      </c>
      <c r="U20" s="423">
        <v>0</v>
      </c>
      <c r="V20" s="146">
        <v>0</v>
      </c>
      <c r="W20" s="146">
        <v>0</v>
      </c>
      <c r="X20" s="281">
        <v>0</v>
      </c>
      <c r="Y20" s="146">
        <v>0</v>
      </c>
      <c r="Z20" s="146">
        <v>0</v>
      </c>
      <c r="AA20" s="146">
        <v>0</v>
      </c>
      <c r="AB20" s="146">
        <v>0</v>
      </c>
      <c r="AC20" s="213">
        <v>0</v>
      </c>
      <c r="AD20" s="146">
        <v>0</v>
      </c>
      <c r="AE20" s="425">
        <v>0</v>
      </c>
      <c r="AF20" s="422">
        <v>0</v>
      </c>
      <c r="AG20" s="281">
        <v>0</v>
      </c>
      <c r="AH20" s="426">
        <v>0</v>
      </c>
      <c r="AI20" s="427" t="s">
        <v>10</v>
      </c>
      <c r="AJ20" s="428">
        <v>1.2307391678195292E-2</v>
      </c>
      <c r="AK20" s="429">
        <v>1.1537365409838494E-2</v>
      </c>
      <c r="AL20" s="429">
        <v>1.0767339141481697E-2</v>
      </c>
      <c r="AM20" s="429">
        <v>9.9973128731249E-3</v>
      </c>
      <c r="AN20" s="429">
        <v>9.2272866047681014E-3</v>
      </c>
      <c r="AO20" s="429">
        <v>8.4572603364113028E-3</v>
      </c>
      <c r="AP20" s="429">
        <v>7.6872340680545059E-3</v>
      </c>
      <c r="AQ20" s="429">
        <v>6.9172077996977081E-3</v>
      </c>
      <c r="AR20" s="429">
        <v>6.1471815313409103E-3</v>
      </c>
      <c r="AS20" s="429">
        <v>5.3771552629841126E-3</v>
      </c>
      <c r="AT20" s="429">
        <v>4.6071289946273148E-3</v>
      </c>
      <c r="AU20" s="429">
        <v>3.8371027262705179E-3</v>
      </c>
      <c r="AV20" s="429">
        <v>3.0670764579137193E-3</v>
      </c>
      <c r="AW20" s="429">
        <v>2.2970501895569206E-3</v>
      </c>
      <c r="AX20" s="430">
        <v>1.5270239212001233E-3</v>
      </c>
      <c r="AY20" s="429">
        <v>1.337541942308951E-3</v>
      </c>
      <c r="AZ20" s="429">
        <v>1.1480599634177786E-3</v>
      </c>
      <c r="BA20" s="429">
        <v>9.5857798452660614E-4</v>
      </c>
      <c r="BB20" s="429">
        <v>7.6909600563543378E-4</v>
      </c>
      <c r="BC20" s="429">
        <v>5.7961402674426143E-4</v>
      </c>
      <c r="BD20" s="429">
        <v>3.9013204785308896E-4</v>
      </c>
      <c r="BE20" s="429">
        <v>2.0065006896191661E-4</v>
      </c>
      <c r="BF20" s="431">
        <v>1.1168090070744271E-5</v>
      </c>
      <c r="BG20" s="429">
        <v>1.1371680313669736E-5</v>
      </c>
      <c r="BH20" s="429">
        <v>1.1575270556595203E-5</v>
      </c>
      <c r="BI20" s="429">
        <v>1.1778860799520668E-5</v>
      </c>
      <c r="BJ20" s="429">
        <v>1.1982451042446132E-5</v>
      </c>
      <c r="BK20" s="429">
        <v>1.2186041285371597E-5</v>
      </c>
      <c r="BL20" s="429">
        <v>1.2389631528297064E-5</v>
      </c>
      <c r="BM20" s="432">
        <v>1.2593221771222529E-5</v>
      </c>
      <c r="BN20" s="430">
        <v>1.6499249127615455E-5</v>
      </c>
      <c r="BO20" s="431">
        <v>5.2948858973205521E-5</v>
      </c>
      <c r="BP20" s="428">
        <v>1.4023326297566984E-5</v>
      </c>
    </row>
    <row r="21" spans="1:68" s="59" customFormat="1" x14ac:dyDescent="0.25">
      <c r="A21" s="2" t="s">
        <v>24</v>
      </c>
      <c r="B21" s="421">
        <v>3.9522747735362867E-3</v>
      </c>
      <c r="C21" s="146">
        <v>3.669969432569409E-3</v>
      </c>
      <c r="D21" s="146">
        <v>3.3876640916025314E-3</v>
      </c>
      <c r="E21" s="146">
        <v>3.1053587506356538E-3</v>
      </c>
      <c r="F21" s="146">
        <v>2.8230534096687762E-3</v>
      </c>
      <c r="G21" s="146">
        <v>2.5407480687018986E-3</v>
      </c>
      <c r="H21" s="146">
        <v>2.2584427277350209E-3</v>
      </c>
      <c r="I21" s="146">
        <v>1.9761373867681433E-3</v>
      </c>
      <c r="J21" s="146">
        <v>1.6938320458012657E-3</v>
      </c>
      <c r="K21" s="146">
        <v>1.4115267048343881E-3</v>
      </c>
      <c r="L21" s="146">
        <v>1.1292213638675105E-3</v>
      </c>
      <c r="M21" s="146">
        <v>8.4691602290063285E-4</v>
      </c>
      <c r="N21" s="146">
        <v>5.6461068193375524E-4</v>
      </c>
      <c r="O21" s="146">
        <v>2.8230534096687762E-4</v>
      </c>
      <c r="P21" s="422">
        <v>0</v>
      </c>
      <c r="Q21" s="423">
        <v>1.8112627180375514E-4</v>
      </c>
      <c r="R21" s="424">
        <v>3.6225254360751027E-4</v>
      </c>
      <c r="S21" s="146">
        <v>5.4337881541126538E-4</v>
      </c>
      <c r="T21" s="146">
        <v>7.2450508721502054E-4</v>
      </c>
      <c r="U21" s="423">
        <v>9.056313590187757E-4</v>
      </c>
      <c r="V21" s="146">
        <v>1.0867576308225308E-3</v>
      </c>
      <c r="W21" s="146">
        <v>1.267883902626286E-3</v>
      </c>
      <c r="X21" s="281">
        <v>1.4490101744300411E-3</v>
      </c>
      <c r="Y21" s="146">
        <v>1.2420087209400353E-3</v>
      </c>
      <c r="Z21" s="146">
        <v>1.0350072674500293E-3</v>
      </c>
      <c r="AA21" s="146">
        <v>8.2800581396002344E-4</v>
      </c>
      <c r="AB21" s="146">
        <v>6.2100436047001764E-4</v>
      </c>
      <c r="AC21" s="213">
        <v>4.1400290698001183E-4</v>
      </c>
      <c r="AD21" s="146">
        <v>2.0700145349000581E-4</v>
      </c>
      <c r="AE21" s="425">
        <v>0</v>
      </c>
      <c r="AF21" s="422">
        <v>0</v>
      </c>
      <c r="AG21" s="281">
        <v>0</v>
      </c>
      <c r="AH21" s="426">
        <v>0</v>
      </c>
      <c r="AI21" s="427" t="s">
        <v>24</v>
      </c>
      <c r="AJ21" s="428">
        <v>6.07259604429342E-3</v>
      </c>
      <c r="AK21" s="429">
        <v>6.2420437476003159E-3</v>
      </c>
      <c r="AL21" s="429">
        <v>6.4114914509072109E-3</v>
      </c>
      <c r="AM21" s="429">
        <v>6.5809391542141068E-3</v>
      </c>
      <c r="AN21" s="429">
        <v>6.7503868575210027E-3</v>
      </c>
      <c r="AO21" s="429">
        <v>6.9198345608278977E-3</v>
      </c>
      <c r="AP21" s="429">
        <v>7.0892822641347936E-3</v>
      </c>
      <c r="AQ21" s="429">
        <v>7.2587299674416895E-3</v>
      </c>
      <c r="AR21" s="429">
        <v>7.4281776707485845E-3</v>
      </c>
      <c r="AS21" s="429">
        <v>7.5976253740554804E-3</v>
      </c>
      <c r="AT21" s="429">
        <v>7.7670730773623763E-3</v>
      </c>
      <c r="AU21" s="429">
        <v>7.9365207806692713E-3</v>
      </c>
      <c r="AV21" s="429">
        <v>8.1059684839761663E-3</v>
      </c>
      <c r="AW21" s="429">
        <v>8.275416187283063E-3</v>
      </c>
      <c r="AX21" s="430">
        <v>8.4448638905899581E-3</v>
      </c>
      <c r="AY21" s="429">
        <v>8.5473980365484564E-3</v>
      </c>
      <c r="AZ21" s="429">
        <v>8.6499321825069565E-3</v>
      </c>
      <c r="BA21" s="429">
        <v>8.7524663284654549E-3</v>
      </c>
      <c r="BB21" s="429">
        <v>8.8550004744239533E-3</v>
      </c>
      <c r="BC21" s="429">
        <v>8.9575346203824534E-3</v>
      </c>
      <c r="BD21" s="429">
        <v>9.0600687663409517E-3</v>
      </c>
      <c r="BE21" s="429">
        <v>9.1626029122994519E-3</v>
      </c>
      <c r="BF21" s="431">
        <v>9.2651370582579502E-3</v>
      </c>
      <c r="BG21" s="429">
        <v>9.2566921936815903E-3</v>
      </c>
      <c r="BH21" s="429">
        <v>9.2482473291052286E-3</v>
      </c>
      <c r="BI21" s="429">
        <v>9.2398024645288686E-3</v>
      </c>
      <c r="BJ21" s="429">
        <v>9.2313575999525069E-3</v>
      </c>
      <c r="BK21" s="429">
        <v>9.2229127353761469E-3</v>
      </c>
      <c r="BL21" s="429">
        <v>9.2144678707997852E-3</v>
      </c>
      <c r="BM21" s="432">
        <v>9.2060230062234252E-3</v>
      </c>
      <c r="BN21" s="430">
        <v>9.1181666736244761E-3</v>
      </c>
      <c r="BO21" s="431">
        <v>9.3426807072519609E-3</v>
      </c>
      <c r="BP21" s="428">
        <v>9.3777509893131373E-3</v>
      </c>
    </row>
    <row r="22" spans="1:68" s="59" customFormat="1" x14ac:dyDescent="0.25">
      <c r="A22" s="2" t="s">
        <v>20</v>
      </c>
      <c r="B22" s="421">
        <v>0.14381795667297956</v>
      </c>
      <c r="C22" s="146">
        <v>0.1425383500587569</v>
      </c>
      <c r="D22" s="146">
        <v>0.14125874344453423</v>
      </c>
      <c r="E22" s="146">
        <v>0.13997913683031157</v>
      </c>
      <c r="F22" s="146">
        <v>0.13869953021608894</v>
      </c>
      <c r="G22" s="146">
        <v>0.13741992360186628</v>
      </c>
      <c r="H22" s="146">
        <v>0.13614031698764362</v>
      </c>
      <c r="I22" s="146">
        <v>0.13486071037342096</v>
      </c>
      <c r="J22" s="146">
        <v>0.13358110375919829</v>
      </c>
      <c r="K22" s="146">
        <v>0.13230149714497563</v>
      </c>
      <c r="L22" s="146">
        <v>0.13102189053075297</v>
      </c>
      <c r="M22" s="146">
        <v>0.12974228391653034</v>
      </c>
      <c r="N22" s="146">
        <v>0.12846267730230768</v>
      </c>
      <c r="O22" s="146">
        <v>0.12718307068808501</v>
      </c>
      <c r="P22" s="422">
        <v>0.12590346407386235</v>
      </c>
      <c r="Q22" s="423">
        <v>0.12308849946297663</v>
      </c>
      <c r="R22" s="424">
        <v>0.1202735348520909</v>
      </c>
      <c r="S22" s="146">
        <v>0.11745857024120518</v>
      </c>
      <c r="T22" s="146">
        <v>0.11464360563031945</v>
      </c>
      <c r="U22" s="423">
        <v>0.11182864101943372</v>
      </c>
      <c r="V22" s="146">
        <v>0.109013676408548</v>
      </c>
      <c r="W22" s="146">
        <v>0.10619871179766227</v>
      </c>
      <c r="X22" s="281">
        <v>0.10338374718677655</v>
      </c>
      <c r="Y22" s="146">
        <v>0.10493408059597857</v>
      </c>
      <c r="Z22" s="146">
        <v>0.10648441400518059</v>
      </c>
      <c r="AA22" s="146">
        <v>0.10803474741438261</v>
      </c>
      <c r="AB22" s="146">
        <v>0.10958508082358463</v>
      </c>
      <c r="AC22" s="213">
        <v>0.11113541423278665</v>
      </c>
      <c r="AD22" s="146">
        <v>0.11268574764198867</v>
      </c>
      <c r="AE22" s="425">
        <v>0.11423608105119069</v>
      </c>
      <c r="AF22" s="422">
        <v>0.11562825759565371</v>
      </c>
      <c r="AG22" s="281">
        <v>0.10672537339777306</v>
      </c>
      <c r="AH22" s="426">
        <v>0.10629565483413066</v>
      </c>
      <c r="AI22" s="427" t="s">
        <v>20</v>
      </c>
      <c r="AJ22" s="428">
        <v>1.7660015817479943E-3</v>
      </c>
      <c r="AK22" s="429">
        <v>1.7597725176149842E-3</v>
      </c>
      <c r="AL22" s="429">
        <v>1.7535434534819744E-3</v>
      </c>
      <c r="AM22" s="429">
        <v>1.7473143893489643E-3</v>
      </c>
      <c r="AN22" s="429">
        <v>1.7410853252159545E-3</v>
      </c>
      <c r="AO22" s="429">
        <v>1.7348562610829444E-3</v>
      </c>
      <c r="AP22" s="429">
        <v>1.7286271969499346E-3</v>
      </c>
      <c r="AQ22" s="429">
        <v>1.7223981328169245E-3</v>
      </c>
      <c r="AR22" s="429">
        <v>1.7161690686839145E-3</v>
      </c>
      <c r="AS22" s="429">
        <v>1.7099400045509046E-3</v>
      </c>
      <c r="AT22" s="429">
        <v>1.7037109404178946E-3</v>
      </c>
      <c r="AU22" s="429">
        <v>1.6974818762848847E-3</v>
      </c>
      <c r="AV22" s="429">
        <v>1.6912528121518747E-3</v>
      </c>
      <c r="AW22" s="429">
        <v>1.6850237480188649E-3</v>
      </c>
      <c r="AX22" s="430">
        <v>1.6787946838858548E-3</v>
      </c>
      <c r="AY22" s="429">
        <v>1.5860447669511751E-3</v>
      </c>
      <c r="AZ22" s="429">
        <v>1.4932948500164954E-3</v>
      </c>
      <c r="BA22" s="429">
        <v>1.4005449330818157E-3</v>
      </c>
      <c r="BB22" s="429">
        <v>1.307795016147136E-3</v>
      </c>
      <c r="BC22" s="429">
        <v>1.2150450992124563E-3</v>
      </c>
      <c r="BD22" s="429">
        <v>1.1222951822777764E-3</v>
      </c>
      <c r="BE22" s="429">
        <v>1.0295452653430967E-3</v>
      </c>
      <c r="BF22" s="431">
        <v>9.3679534840841706E-4</v>
      </c>
      <c r="BG22" s="429">
        <v>8.1506932172162349E-4</v>
      </c>
      <c r="BH22" s="429">
        <v>6.9334329503482992E-4</v>
      </c>
      <c r="BI22" s="429">
        <v>5.7161726834803646E-4</v>
      </c>
      <c r="BJ22" s="429">
        <v>4.4989124166124284E-4</v>
      </c>
      <c r="BK22" s="429">
        <v>3.2816521497444932E-4</v>
      </c>
      <c r="BL22" s="429">
        <v>2.0643918828765575E-4</v>
      </c>
      <c r="BM22" s="432">
        <v>8.4713161600862222E-5</v>
      </c>
      <c r="BN22" s="430">
        <v>1.2008966873527899E-4</v>
      </c>
      <c r="BO22" s="431">
        <v>1.3147392399741754E-4</v>
      </c>
      <c r="BP22" s="428">
        <v>1.2850602368397548E-4</v>
      </c>
    </row>
    <row r="23" spans="1:68" s="59" customFormat="1" x14ac:dyDescent="0.25">
      <c r="A23" s="2" t="s">
        <v>26</v>
      </c>
      <c r="B23" s="421">
        <v>5.5117307941504629E-2</v>
      </c>
      <c r="C23" s="146">
        <v>5.1982009132745435E-2</v>
      </c>
      <c r="D23" s="146">
        <v>4.8846710323986235E-2</v>
      </c>
      <c r="E23" s="146">
        <v>4.5711411515227042E-2</v>
      </c>
      <c r="F23" s="146">
        <v>4.2576112706467842E-2</v>
      </c>
      <c r="G23" s="146">
        <v>3.9440813897708649E-2</v>
      </c>
      <c r="H23" s="146">
        <v>3.6305515088949455E-2</v>
      </c>
      <c r="I23" s="146">
        <v>3.3170216280190255E-2</v>
      </c>
      <c r="J23" s="146">
        <v>3.0034917471431059E-2</v>
      </c>
      <c r="K23" s="146">
        <v>2.6899618662671862E-2</v>
      </c>
      <c r="L23" s="146">
        <v>2.3764319853912669E-2</v>
      </c>
      <c r="M23" s="146">
        <v>2.0629021045153469E-2</v>
      </c>
      <c r="N23" s="146">
        <v>1.7493722236394275E-2</v>
      </c>
      <c r="O23" s="146">
        <v>1.4358423427635075E-2</v>
      </c>
      <c r="P23" s="422">
        <v>1.1223124618875879E-2</v>
      </c>
      <c r="Q23" s="423">
        <v>1.410288589897532E-2</v>
      </c>
      <c r="R23" s="424">
        <v>1.6982647179074762E-2</v>
      </c>
      <c r="S23" s="146">
        <v>1.9862408459174204E-2</v>
      </c>
      <c r="T23" s="146">
        <v>2.2742169739273642E-2</v>
      </c>
      <c r="U23" s="423">
        <v>2.5621931019373087E-2</v>
      </c>
      <c r="V23" s="146">
        <v>2.8501692299472525E-2</v>
      </c>
      <c r="W23" s="146">
        <v>3.1381453579571963E-2</v>
      </c>
      <c r="X23" s="281">
        <v>3.4261214859671409E-2</v>
      </c>
      <c r="Y23" s="146">
        <v>3.2964934823567063E-2</v>
      </c>
      <c r="Z23" s="146">
        <v>3.1668654787462711E-2</v>
      </c>
      <c r="AA23" s="146">
        <v>3.0372374751358365E-2</v>
      </c>
      <c r="AB23" s="146">
        <v>2.9076094715254019E-2</v>
      </c>
      <c r="AC23" s="213">
        <v>2.777981467914967E-2</v>
      </c>
      <c r="AD23" s="146">
        <v>2.6483534643045321E-2</v>
      </c>
      <c r="AE23" s="425">
        <v>2.5187254606940976E-2</v>
      </c>
      <c r="AF23" s="422">
        <v>2.5844138933692182E-2</v>
      </c>
      <c r="AG23" s="281">
        <v>2.5809156791030432E-2</v>
      </c>
      <c r="AH23" s="426">
        <v>6.1792284007939347E-3</v>
      </c>
      <c r="AI23" s="427" t="s">
        <v>26</v>
      </c>
      <c r="AJ23" s="428">
        <v>3.1131775690306895E-2</v>
      </c>
      <c r="AK23" s="429">
        <v>3.1278313897566121E-2</v>
      </c>
      <c r="AL23" s="429">
        <v>3.1424852104825346E-2</v>
      </c>
      <c r="AM23" s="429">
        <v>3.1571390312084571E-2</v>
      </c>
      <c r="AN23" s="429">
        <v>3.171792851934379E-2</v>
      </c>
      <c r="AO23" s="429">
        <v>3.1864466726603015E-2</v>
      </c>
      <c r="AP23" s="429">
        <v>3.201100493386224E-2</v>
      </c>
      <c r="AQ23" s="429">
        <v>3.2157543141121465E-2</v>
      </c>
      <c r="AR23" s="429">
        <v>3.2304081348380691E-2</v>
      </c>
      <c r="AS23" s="429">
        <v>3.2450619555639916E-2</v>
      </c>
      <c r="AT23" s="429">
        <v>3.2597157762899141E-2</v>
      </c>
      <c r="AU23" s="429">
        <v>3.274369597015836E-2</v>
      </c>
      <c r="AV23" s="429">
        <v>3.2890234177417585E-2</v>
      </c>
      <c r="AW23" s="429">
        <v>3.303677238467681E-2</v>
      </c>
      <c r="AX23" s="430">
        <v>3.3183310591936035E-2</v>
      </c>
      <c r="AY23" s="429">
        <v>3.3892187027185341E-2</v>
      </c>
      <c r="AZ23" s="429">
        <v>3.4601063462434647E-2</v>
      </c>
      <c r="BA23" s="429">
        <v>3.530993989768396E-2</v>
      </c>
      <c r="BB23" s="429">
        <v>3.6018816332933266E-2</v>
      </c>
      <c r="BC23" s="429">
        <v>3.6727692768182572E-2</v>
      </c>
      <c r="BD23" s="429">
        <v>3.7436569203431885E-2</v>
      </c>
      <c r="BE23" s="429">
        <v>3.8145445638681191E-2</v>
      </c>
      <c r="BF23" s="431">
        <v>3.8854322073930497E-2</v>
      </c>
      <c r="BG23" s="429">
        <v>3.7991558710550474E-2</v>
      </c>
      <c r="BH23" s="429">
        <v>3.7128795347170444E-2</v>
      </c>
      <c r="BI23" s="429">
        <v>3.6266031983790421E-2</v>
      </c>
      <c r="BJ23" s="429">
        <v>3.5403268620410391E-2</v>
      </c>
      <c r="BK23" s="429">
        <v>3.4540505257030368E-2</v>
      </c>
      <c r="BL23" s="429">
        <v>3.3677741893650345E-2</v>
      </c>
      <c r="BM23" s="432">
        <v>3.2814978530270315E-2</v>
      </c>
      <c r="BN23" s="430">
        <v>3.5536047396550897E-2</v>
      </c>
      <c r="BO23" s="431">
        <v>3.509613379003667E-2</v>
      </c>
      <c r="BP23" s="428">
        <v>3.5079441350182691E-2</v>
      </c>
    </row>
    <row r="24" spans="1:68" s="59" customFormat="1" x14ac:dyDescent="0.25">
      <c r="A24" s="2" t="s">
        <v>28</v>
      </c>
      <c r="B24" s="421">
        <v>3.9522747735362867E-3</v>
      </c>
      <c r="C24" s="146">
        <v>4.0977309617001387E-3</v>
      </c>
      <c r="D24" s="146">
        <v>4.2431871498639908E-3</v>
      </c>
      <c r="E24" s="146">
        <v>4.3886433380278429E-3</v>
      </c>
      <c r="F24" s="146">
        <v>4.5340995261916959E-3</v>
      </c>
      <c r="G24" s="146">
        <v>4.679555714355548E-3</v>
      </c>
      <c r="H24" s="146">
        <v>4.8250119025194001E-3</v>
      </c>
      <c r="I24" s="146">
        <v>4.9704680906832522E-3</v>
      </c>
      <c r="J24" s="146">
        <v>5.1159242788471043E-3</v>
      </c>
      <c r="K24" s="146">
        <v>5.2613804670109572E-3</v>
      </c>
      <c r="L24" s="146">
        <v>5.4068366551748084E-3</v>
      </c>
      <c r="M24" s="146">
        <v>5.5522928433386614E-3</v>
      </c>
      <c r="N24" s="146">
        <v>5.6977490315025135E-3</v>
      </c>
      <c r="O24" s="146">
        <v>5.8432052196663656E-3</v>
      </c>
      <c r="P24" s="422">
        <v>5.9886614078302177E-3</v>
      </c>
      <c r="Q24" s="423">
        <v>5.4212050036551961E-3</v>
      </c>
      <c r="R24" s="424">
        <v>4.8537485994801736E-3</v>
      </c>
      <c r="S24" s="146">
        <v>4.2862921953051511E-3</v>
      </c>
      <c r="T24" s="146">
        <v>3.7188357911301295E-3</v>
      </c>
      <c r="U24" s="423">
        <v>3.1513793869551074E-3</v>
      </c>
      <c r="V24" s="146">
        <v>2.5839229827800854E-3</v>
      </c>
      <c r="W24" s="146">
        <v>2.0164665786050638E-3</v>
      </c>
      <c r="X24" s="281">
        <v>1.4490101744300411E-3</v>
      </c>
      <c r="Y24" s="146">
        <v>1.6665127802908859E-3</v>
      </c>
      <c r="Z24" s="146">
        <v>1.8840153861517306E-3</v>
      </c>
      <c r="AA24" s="146">
        <v>2.1015179920125752E-3</v>
      </c>
      <c r="AB24" s="146">
        <v>2.3190205978734202E-3</v>
      </c>
      <c r="AC24" s="213">
        <v>2.5365232037342653E-3</v>
      </c>
      <c r="AD24" s="146">
        <v>2.7540258095951099E-3</v>
      </c>
      <c r="AE24" s="425">
        <v>2.9715284154559546E-3</v>
      </c>
      <c r="AF24" s="422">
        <v>3.4878815639986156E-3</v>
      </c>
      <c r="AG24" s="281">
        <v>2.3132244295821077E-3</v>
      </c>
      <c r="AH24" s="426">
        <v>3.5937322174429821E-3</v>
      </c>
      <c r="AI24" s="427" t="s">
        <v>28</v>
      </c>
      <c r="AJ24" s="428">
        <v>4.3385599363201549E-2</v>
      </c>
      <c r="AK24" s="429">
        <v>4.3446471558209708E-2</v>
      </c>
      <c r="AL24" s="429">
        <v>4.350734375321786E-2</v>
      </c>
      <c r="AM24" s="429">
        <v>4.3568215948226019E-2</v>
      </c>
      <c r="AN24" s="429">
        <v>4.3629088143234171E-2</v>
      </c>
      <c r="AO24" s="429">
        <v>4.368996033824233E-2</v>
      </c>
      <c r="AP24" s="429">
        <v>4.3750832533250482E-2</v>
      </c>
      <c r="AQ24" s="429">
        <v>4.3811704728258641E-2</v>
      </c>
      <c r="AR24" s="429">
        <v>4.38725769232668E-2</v>
      </c>
      <c r="AS24" s="429">
        <v>4.3933449118274952E-2</v>
      </c>
      <c r="AT24" s="429">
        <v>4.3994321313283111E-2</v>
      </c>
      <c r="AU24" s="429">
        <v>4.4055193508291263E-2</v>
      </c>
      <c r="AV24" s="429">
        <v>4.4116065703299422E-2</v>
      </c>
      <c r="AW24" s="429">
        <v>4.4176937898307574E-2</v>
      </c>
      <c r="AX24" s="430">
        <v>4.4237810093315733E-2</v>
      </c>
      <c r="AY24" s="429">
        <v>4.4618191720305102E-2</v>
      </c>
      <c r="AZ24" s="429">
        <v>4.4998573347294471E-2</v>
      </c>
      <c r="BA24" s="429">
        <v>4.537895497428384E-2</v>
      </c>
      <c r="BB24" s="429">
        <v>4.5759336601273209E-2</v>
      </c>
      <c r="BC24" s="429">
        <v>4.6139718228262579E-2</v>
      </c>
      <c r="BD24" s="429">
        <v>4.6520099855251948E-2</v>
      </c>
      <c r="BE24" s="429">
        <v>4.6900481482241317E-2</v>
      </c>
      <c r="BF24" s="431">
        <v>4.7280863109230686E-2</v>
      </c>
      <c r="BG24" s="429">
        <v>4.663920126025748E-2</v>
      </c>
      <c r="BH24" s="429">
        <v>4.5997539411284268E-2</v>
      </c>
      <c r="BI24" s="429">
        <v>4.5355877562311062E-2</v>
      </c>
      <c r="BJ24" s="429">
        <v>4.4714215713337849E-2</v>
      </c>
      <c r="BK24" s="429">
        <v>4.4072553864364643E-2</v>
      </c>
      <c r="BL24" s="429">
        <v>4.3430892015391437E-2</v>
      </c>
      <c r="BM24" s="432">
        <v>4.2789230166418224E-2</v>
      </c>
      <c r="BN24" s="430">
        <v>4.0632745922862805E-2</v>
      </c>
      <c r="BO24" s="431">
        <v>3.9630591790941819E-2</v>
      </c>
      <c r="BP24" s="428">
        <v>3.9533834172675225E-2</v>
      </c>
    </row>
    <row r="25" spans="1:68" s="59" customFormat="1" x14ac:dyDescent="0.25">
      <c r="A25" s="2" t="s">
        <v>30</v>
      </c>
      <c r="B25" s="421">
        <v>3.9522747735362867E-3</v>
      </c>
      <c r="C25" s="146">
        <v>3.669969432569409E-3</v>
      </c>
      <c r="D25" s="146">
        <v>3.3876640916025314E-3</v>
      </c>
      <c r="E25" s="146">
        <v>3.1053587506356538E-3</v>
      </c>
      <c r="F25" s="146">
        <v>2.8230534096687762E-3</v>
      </c>
      <c r="G25" s="146">
        <v>2.5407480687018986E-3</v>
      </c>
      <c r="H25" s="146">
        <v>2.2584427277350209E-3</v>
      </c>
      <c r="I25" s="146">
        <v>1.9761373867681433E-3</v>
      </c>
      <c r="J25" s="146">
        <v>1.6938320458012657E-3</v>
      </c>
      <c r="K25" s="146">
        <v>1.4115267048343881E-3</v>
      </c>
      <c r="L25" s="146">
        <v>1.1292213638675105E-3</v>
      </c>
      <c r="M25" s="146">
        <v>8.4691602290063285E-4</v>
      </c>
      <c r="N25" s="146">
        <v>5.6461068193375524E-4</v>
      </c>
      <c r="O25" s="146">
        <v>2.8230534096687762E-4</v>
      </c>
      <c r="P25" s="422">
        <v>0</v>
      </c>
      <c r="Q25" s="423">
        <v>1.8112627180375514E-4</v>
      </c>
      <c r="R25" s="424">
        <v>3.6225254360751027E-4</v>
      </c>
      <c r="S25" s="146">
        <v>5.4337881541126538E-4</v>
      </c>
      <c r="T25" s="146">
        <v>7.2450508721502054E-4</v>
      </c>
      <c r="U25" s="423">
        <v>9.056313590187757E-4</v>
      </c>
      <c r="V25" s="146">
        <v>1.0867576308225308E-3</v>
      </c>
      <c r="W25" s="146">
        <v>1.267883902626286E-3</v>
      </c>
      <c r="X25" s="281">
        <v>1.4490101744300411E-3</v>
      </c>
      <c r="Y25" s="146">
        <v>1.2420087209400353E-3</v>
      </c>
      <c r="Z25" s="146">
        <v>1.0350072674500293E-3</v>
      </c>
      <c r="AA25" s="146">
        <v>8.2800581396002344E-4</v>
      </c>
      <c r="AB25" s="146">
        <v>6.2100436047001764E-4</v>
      </c>
      <c r="AC25" s="213">
        <v>4.1400290698001183E-4</v>
      </c>
      <c r="AD25" s="146">
        <v>2.0700145349000581E-4</v>
      </c>
      <c r="AE25" s="425">
        <v>0</v>
      </c>
      <c r="AF25" s="422">
        <v>0</v>
      </c>
      <c r="AG25" s="281">
        <v>0</v>
      </c>
      <c r="AH25" s="426">
        <v>0</v>
      </c>
      <c r="AI25" s="427" t="s">
        <v>30</v>
      </c>
      <c r="AJ25" s="428">
        <v>2.3930594955424262E-4</v>
      </c>
      <c r="AK25" s="429">
        <v>2.2654069638894692E-4</v>
      </c>
      <c r="AL25" s="429">
        <v>2.1377544322365125E-4</v>
      </c>
      <c r="AM25" s="429">
        <v>2.0101019005835556E-4</v>
      </c>
      <c r="AN25" s="429">
        <v>1.8824493689305986E-4</v>
      </c>
      <c r="AO25" s="429">
        <v>1.7547968372776416E-4</v>
      </c>
      <c r="AP25" s="429">
        <v>1.6271443056246849E-4</v>
      </c>
      <c r="AQ25" s="429">
        <v>1.4994917739717279E-4</v>
      </c>
      <c r="AR25" s="429">
        <v>1.371839242318771E-4</v>
      </c>
      <c r="AS25" s="429">
        <v>1.2441867106658143E-4</v>
      </c>
      <c r="AT25" s="429">
        <v>1.1165341790128573E-4</v>
      </c>
      <c r="AU25" s="429">
        <v>9.8888164735990033E-5</v>
      </c>
      <c r="AV25" s="429">
        <v>8.6122911570694362E-5</v>
      </c>
      <c r="AW25" s="429">
        <v>7.3357658405398665E-5</v>
      </c>
      <c r="AX25" s="430">
        <v>6.0592405240102974E-5</v>
      </c>
      <c r="AY25" s="429">
        <v>6.1834879483182737E-5</v>
      </c>
      <c r="AZ25" s="429">
        <v>6.3077353726262493E-5</v>
      </c>
      <c r="BA25" s="429">
        <v>6.4319827969342249E-5</v>
      </c>
      <c r="BB25" s="429">
        <v>6.5562302212422005E-5</v>
      </c>
      <c r="BC25" s="429">
        <v>6.6804776455501761E-5</v>
      </c>
      <c r="BD25" s="429">
        <v>6.8047250698581517E-5</v>
      </c>
      <c r="BE25" s="429">
        <v>6.9289724941661273E-5</v>
      </c>
      <c r="BF25" s="431">
        <v>7.0532199184741029E-5</v>
      </c>
      <c r="BG25" s="429">
        <v>7.3863839437005971E-5</v>
      </c>
      <c r="BH25" s="429">
        <v>7.7195479689270898E-5</v>
      </c>
      <c r="BI25" s="429">
        <v>8.0527119941535839E-5</v>
      </c>
      <c r="BJ25" s="429">
        <v>8.3858760193800767E-5</v>
      </c>
      <c r="BK25" s="429">
        <v>8.7190400446065708E-5</v>
      </c>
      <c r="BL25" s="429">
        <v>9.0522040698330636E-5</v>
      </c>
      <c r="BM25" s="432">
        <v>9.3853680950595577E-5</v>
      </c>
      <c r="BN25" s="430">
        <v>1.1877210770206461E-4</v>
      </c>
      <c r="BO25" s="431">
        <v>1.1951696482127424E-4</v>
      </c>
      <c r="BP25" s="428">
        <v>1.1768609003080377E-4</v>
      </c>
    </row>
    <row r="26" spans="1:68" s="59" customFormat="1" x14ac:dyDescent="0.25">
      <c r="A26" s="2" t="s">
        <v>34</v>
      </c>
      <c r="B26" s="421">
        <v>3.5363681337736999E-2</v>
      </c>
      <c r="C26" s="146">
        <v>3.5329876859939179E-2</v>
      </c>
      <c r="D26" s="146">
        <v>3.5296072382141365E-2</v>
      </c>
      <c r="E26" s="146">
        <v>3.5262267904343544E-2</v>
      </c>
      <c r="F26" s="146">
        <v>3.5228463426545724E-2</v>
      </c>
      <c r="G26" s="146">
        <v>3.519465894874791E-2</v>
      </c>
      <c r="H26" s="146">
        <v>3.516085447095009E-2</v>
      </c>
      <c r="I26" s="146">
        <v>3.5127049993152276E-2</v>
      </c>
      <c r="J26" s="146">
        <v>3.5093245515354456E-2</v>
      </c>
      <c r="K26" s="146">
        <v>3.5059441037556635E-2</v>
      </c>
      <c r="L26" s="146">
        <v>3.5025636559758822E-2</v>
      </c>
      <c r="M26" s="146">
        <v>3.4991832081961001E-2</v>
      </c>
      <c r="N26" s="146">
        <v>3.495802760416318E-2</v>
      </c>
      <c r="O26" s="146">
        <v>3.4924223126365367E-2</v>
      </c>
      <c r="P26" s="422">
        <v>3.4890418648567546E-2</v>
      </c>
      <c r="Q26" s="423">
        <v>3.5367666105270916E-2</v>
      </c>
      <c r="R26" s="424">
        <v>3.5844913561974279E-2</v>
      </c>
      <c r="S26" s="146">
        <v>3.6322161018677648E-2</v>
      </c>
      <c r="T26" s="146">
        <v>3.6799408475381018E-2</v>
      </c>
      <c r="U26" s="423">
        <v>3.7276655932084381E-2</v>
      </c>
      <c r="V26" s="146">
        <v>3.775390338878775E-2</v>
      </c>
      <c r="W26" s="146">
        <v>3.8231150845491113E-2</v>
      </c>
      <c r="X26" s="281">
        <v>3.8708398302194483E-2</v>
      </c>
      <c r="Y26" s="146">
        <v>3.9468661727976889E-2</v>
      </c>
      <c r="Z26" s="146">
        <v>4.0228925153759289E-2</v>
      </c>
      <c r="AA26" s="146">
        <v>4.0989188579541695E-2</v>
      </c>
      <c r="AB26" s="146">
        <v>4.1749452005324102E-2</v>
      </c>
      <c r="AC26" s="213">
        <v>4.2509715431106508E-2</v>
      </c>
      <c r="AD26" s="146">
        <v>4.3269978856888908E-2</v>
      </c>
      <c r="AE26" s="425">
        <v>4.4030242282671314E-2</v>
      </c>
      <c r="AF26" s="422">
        <v>4.074657417816608E-2</v>
      </c>
      <c r="AG26" s="281">
        <v>4.0598732815121663E-2</v>
      </c>
      <c r="AH26" s="426">
        <v>4.334660530534467E-2</v>
      </c>
      <c r="AI26" s="427" t="s">
        <v>34</v>
      </c>
      <c r="AJ26" s="428">
        <v>1.935747306804134E-3</v>
      </c>
      <c r="AK26" s="429">
        <v>1.8251107132931364E-3</v>
      </c>
      <c r="AL26" s="429">
        <v>1.714474119782139E-3</v>
      </c>
      <c r="AM26" s="429">
        <v>1.6038375262711414E-3</v>
      </c>
      <c r="AN26" s="429">
        <v>1.4932009327601439E-3</v>
      </c>
      <c r="AO26" s="429">
        <v>1.3825643392491463E-3</v>
      </c>
      <c r="AP26" s="429">
        <v>1.2719277457381487E-3</v>
      </c>
      <c r="AQ26" s="429">
        <v>1.1612911522271513E-3</v>
      </c>
      <c r="AR26" s="429">
        <v>1.0506545587161539E-3</v>
      </c>
      <c r="AS26" s="429">
        <v>9.4001796520515627E-4</v>
      </c>
      <c r="AT26" s="429">
        <v>8.2938137169415865E-4</v>
      </c>
      <c r="AU26" s="429">
        <v>7.1874477818316125E-4</v>
      </c>
      <c r="AV26" s="429">
        <v>6.0810818467216363E-4</v>
      </c>
      <c r="AW26" s="429">
        <v>4.9747159116116622E-4</v>
      </c>
      <c r="AX26" s="430">
        <v>3.8683499765016871E-4</v>
      </c>
      <c r="AY26" s="429">
        <v>4.2628444805198324E-4</v>
      </c>
      <c r="AZ26" s="429">
        <v>4.6573389845379776E-4</v>
      </c>
      <c r="BA26" s="429">
        <v>5.0518334885561224E-4</v>
      </c>
      <c r="BB26" s="429">
        <v>5.4463279925742671E-4</v>
      </c>
      <c r="BC26" s="429">
        <v>5.8408224965924129E-4</v>
      </c>
      <c r="BD26" s="429">
        <v>6.2353170006105576E-4</v>
      </c>
      <c r="BE26" s="429">
        <v>6.6298115046287023E-4</v>
      </c>
      <c r="BF26" s="431">
        <v>7.0243060086468481E-4</v>
      </c>
      <c r="BG26" s="429">
        <v>6.5437055837626811E-4</v>
      </c>
      <c r="BH26" s="429">
        <v>6.0631051588785141E-4</v>
      </c>
      <c r="BI26" s="429">
        <v>5.5825047339943482E-4</v>
      </c>
      <c r="BJ26" s="429">
        <v>5.1019043091101801E-4</v>
      </c>
      <c r="BK26" s="429">
        <v>4.6213038842260137E-4</v>
      </c>
      <c r="BL26" s="429">
        <v>4.1407034593418472E-4</v>
      </c>
      <c r="BM26" s="432">
        <v>3.6601030344576803E-4</v>
      </c>
      <c r="BN26" s="430">
        <v>3.5991391788252336E-4</v>
      </c>
      <c r="BO26" s="431">
        <v>7.2554459167429924E-4</v>
      </c>
      <c r="BP26" s="428">
        <v>6.9581543967412417E-4</v>
      </c>
    </row>
    <row r="27" spans="1:68" s="59" customFormat="1" x14ac:dyDescent="0.25">
      <c r="A27" s="2" t="s">
        <v>32</v>
      </c>
      <c r="B27" s="421">
        <v>0</v>
      </c>
      <c r="C27" s="146">
        <v>0</v>
      </c>
      <c r="D27" s="146">
        <v>0</v>
      </c>
      <c r="E27" s="146">
        <v>0</v>
      </c>
      <c r="F27" s="146">
        <v>0</v>
      </c>
      <c r="G27" s="146">
        <v>0</v>
      </c>
      <c r="H27" s="146">
        <v>0</v>
      </c>
      <c r="I27" s="146">
        <v>0</v>
      </c>
      <c r="J27" s="146">
        <v>0</v>
      </c>
      <c r="K27" s="146">
        <v>0</v>
      </c>
      <c r="L27" s="146">
        <v>0</v>
      </c>
      <c r="M27" s="146">
        <v>0</v>
      </c>
      <c r="N27" s="146">
        <v>0</v>
      </c>
      <c r="O27" s="146">
        <v>0</v>
      </c>
      <c r="P27" s="422">
        <v>0</v>
      </c>
      <c r="Q27" s="423">
        <v>0</v>
      </c>
      <c r="R27" s="424">
        <v>0</v>
      </c>
      <c r="S27" s="146">
        <v>0</v>
      </c>
      <c r="T27" s="146">
        <v>0</v>
      </c>
      <c r="U27" s="423">
        <v>0</v>
      </c>
      <c r="V27" s="146">
        <v>0</v>
      </c>
      <c r="W27" s="146">
        <v>0</v>
      </c>
      <c r="X27" s="281">
        <v>0</v>
      </c>
      <c r="Y27" s="146">
        <v>0</v>
      </c>
      <c r="Z27" s="146">
        <v>0</v>
      </c>
      <c r="AA27" s="146">
        <v>0</v>
      </c>
      <c r="AB27" s="146">
        <v>0</v>
      </c>
      <c r="AC27" s="213">
        <v>0</v>
      </c>
      <c r="AD27" s="146">
        <v>0</v>
      </c>
      <c r="AE27" s="425">
        <v>0</v>
      </c>
      <c r="AF27" s="422">
        <v>0</v>
      </c>
      <c r="AG27" s="281">
        <v>0</v>
      </c>
      <c r="AH27" s="426">
        <v>0</v>
      </c>
      <c r="AI27" s="427" t="s">
        <v>32</v>
      </c>
      <c r="AJ27" s="428">
        <v>0</v>
      </c>
      <c r="AK27" s="429">
        <v>0</v>
      </c>
      <c r="AL27" s="429">
        <v>0</v>
      </c>
      <c r="AM27" s="429">
        <v>0</v>
      </c>
      <c r="AN27" s="429">
        <v>0</v>
      </c>
      <c r="AO27" s="429">
        <v>0</v>
      </c>
      <c r="AP27" s="429">
        <v>0</v>
      </c>
      <c r="AQ27" s="429">
        <v>0</v>
      </c>
      <c r="AR27" s="429">
        <v>0</v>
      </c>
      <c r="AS27" s="429">
        <v>0</v>
      </c>
      <c r="AT27" s="429">
        <v>0</v>
      </c>
      <c r="AU27" s="429">
        <v>0</v>
      </c>
      <c r="AV27" s="429">
        <v>0</v>
      </c>
      <c r="AW27" s="429">
        <v>0</v>
      </c>
      <c r="AX27" s="430">
        <v>0</v>
      </c>
      <c r="AY27" s="429">
        <v>0</v>
      </c>
      <c r="AZ27" s="429">
        <v>0</v>
      </c>
      <c r="BA27" s="429">
        <v>0</v>
      </c>
      <c r="BB27" s="429">
        <v>0</v>
      </c>
      <c r="BC27" s="429">
        <v>0</v>
      </c>
      <c r="BD27" s="429">
        <v>0</v>
      </c>
      <c r="BE27" s="429">
        <v>0</v>
      </c>
      <c r="BF27" s="431">
        <v>0</v>
      </c>
      <c r="BG27" s="429">
        <v>0</v>
      </c>
      <c r="BH27" s="429">
        <v>0</v>
      </c>
      <c r="BI27" s="429">
        <v>0</v>
      </c>
      <c r="BJ27" s="429">
        <v>0</v>
      </c>
      <c r="BK27" s="429">
        <v>0</v>
      </c>
      <c r="BL27" s="429">
        <v>0</v>
      </c>
      <c r="BM27" s="432">
        <v>0</v>
      </c>
      <c r="BN27" s="430">
        <v>0</v>
      </c>
      <c r="BO27" s="431">
        <v>0</v>
      </c>
      <c r="BP27" s="428">
        <v>0</v>
      </c>
    </row>
    <row r="28" spans="1:68" s="59" customFormat="1" x14ac:dyDescent="0.25">
      <c r="A28" s="2" t="s">
        <v>35</v>
      </c>
      <c r="B28" s="421">
        <v>1.5426087517315038E-2</v>
      </c>
      <c r="C28" s="146">
        <v>1.4751985652351836E-2</v>
      </c>
      <c r="D28" s="146">
        <v>1.4077883787388635E-2</v>
      </c>
      <c r="E28" s="146">
        <v>1.3403781922425435E-2</v>
      </c>
      <c r="F28" s="146">
        <v>1.2729680057462233E-2</v>
      </c>
      <c r="G28" s="146">
        <v>1.2055578192499031E-2</v>
      </c>
      <c r="H28" s="146">
        <v>1.138147632753583E-2</v>
      </c>
      <c r="I28" s="146">
        <v>1.0707374462572628E-2</v>
      </c>
      <c r="J28" s="146">
        <v>1.0033272597609427E-2</v>
      </c>
      <c r="K28" s="146">
        <v>9.3591707326462249E-3</v>
      </c>
      <c r="L28" s="146">
        <v>8.6850688676830233E-3</v>
      </c>
      <c r="M28" s="146">
        <v>8.0109670027198217E-3</v>
      </c>
      <c r="N28" s="146">
        <v>7.3368651377566218E-3</v>
      </c>
      <c r="O28" s="146">
        <v>6.6627632727934202E-3</v>
      </c>
      <c r="P28" s="422">
        <v>5.9886614078302177E-3</v>
      </c>
      <c r="Q28" s="423">
        <v>6.02405273962138E-3</v>
      </c>
      <c r="R28" s="424">
        <v>6.0594440714125414E-3</v>
      </c>
      <c r="S28" s="146">
        <v>6.0948354032037038E-3</v>
      </c>
      <c r="T28" s="146">
        <v>6.1302267349948661E-3</v>
      </c>
      <c r="U28" s="423">
        <v>6.1656180667860284E-3</v>
      </c>
      <c r="V28" s="146">
        <v>6.2010093985771907E-3</v>
      </c>
      <c r="W28" s="146">
        <v>6.2364007303683522E-3</v>
      </c>
      <c r="X28" s="281">
        <v>6.2717920621595145E-3</v>
      </c>
      <c r="Y28" s="146">
        <v>5.8003258269161487E-3</v>
      </c>
      <c r="Z28" s="146">
        <v>5.3288595916727828E-3</v>
      </c>
      <c r="AA28" s="146">
        <v>4.857393356429417E-3</v>
      </c>
      <c r="AB28" s="146">
        <v>4.385927121186052E-3</v>
      </c>
      <c r="AC28" s="213">
        <v>3.9144608859426853E-3</v>
      </c>
      <c r="AD28" s="146">
        <v>3.4429946506993204E-3</v>
      </c>
      <c r="AE28" s="425">
        <v>2.9715284154559546E-3</v>
      </c>
      <c r="AF28" s="422">
        <v>3.4878815639986156E-3</v>
      </c>
      <c r="AG28" s="281">
        <v>3.8684317141144012E-3</v>
      </c>
      <c r="AH28" s="426">
        <v>5.2001525478616775E-3</v>
      </c>
      <c r="AI28" s="427" t="s">
        <v>35</v>
      </c>
      <c r="AJ28" s="428">
        <v>2.9124282528521328E-3</v>
      </c>
      <c r="AK28" s="429">
        <v>3.3585674346233762E-3</v>
      </c>
      <c r="AL28" s="429">
        <v>3.80470661639462E-3</v>
      </c>
      <c r="AM28" s="429">
        <v>4.2508457981658629E-3</v>
      </c>
      <c r="AN28" s="429">
        <v>4.6969849799371067E-3</v>
      </c>
      <c r="AO28" s="429">
        <v>5.1431241617083505E-3</v>
      </c>
      <c r="AP28" s="429">
        <v>5.5892633434795943E-3</v>
      </c>
      <c r="AQ28" s="429">
        <v>6.0354025252508381E-3</v>
      </c>
      <c r="AR28" s="429">
        <v>6.481541707022081E-3</v>
      </c>
      <c r="AS28" s="429">
        <v>6.927680888793324E-3</v>
      </c>
      <c r="AT28" s="429">
        <v>7.3738200705645678E-3</v>
      </c>
      <c r="AU28" s="429">
        <v>7.8199592523358116E-3</v>
      </c>
      <c r="AV28" s="429">
        <v>8.2660984341070554E-3</v>
      </c>
      <c r="AW28" s="429">
        <v>8.7122376158782992E-3</v>
      </c>
      <c r="AX28" s="430">
        <v>9.158376797649543E-3</v>
      </c>
      <c r="AY28" s="429">
        <v>9.0093278846104605E-3</v>
      </c>
      <c r="AZ28" s="429">
        <v>8.8602789715713781E-3</v>
      </c>
      <c r="BA28" s="429">
        <v>8.7112300585322957E-3</v>
      </c>
      <c r="BB28" s="429">
        <v>8.5621811454932133E-3</v>
      </c>
      <c r="BC28" s="429">
        <v>8.4131322324541326E-3</v>
      </c>
      <c r="BD28" s="429">
        <v>8.2640833194150502E-3</v>
      </c>
      <c r="BE28" s="429">
        <v>8.1150344063759677E-3</v>
      </c>
      <c r="BF28" s="431">
        <v>7.9659854933368853E-3</v>
      </c>
      <c r="BG28" s="429">
        <v>7.9439225005865591E-3</v>
      </c>
      <c r="BH28" s="429">
        <v>7.921859507836233E-3</v>
      </c>
      <c r="BI28" s="429">
        <v>7.8997965150859068E-3</v>
      </c>
      <c r="BJ28" s="429">
        <v>7.8777335223355806E-3</v>
      </c>
      <c r="BK28" s="429">
        <v>7.8556705295852545E-3</v>
      </c>
      <c r="BL28" s="429">
        <v>7.8336075368349283E-3</v>
      </c>
      <c r="BM28" s="432">
        <v>7.8115445440846013E-3</v>
      </c>
      <c r="BN28" s="430">
        <v>7.8005966158862889E-3</v>
      </c>
      <c r="BO28" s="431">
        <v>1.8727445869158724E-3</v>
      </c>
      <c r="BP28" s="428">
        <v>2.3748093134708654E-3</v>
      </c>
    </row>
    <row r="29" spans="1:68" s="59" customFormat="1" x14ac:dyDescent="0.25">
      <c r="A29" s="2" t="s">
        <v>37</v>
      </c>
      <c r="B29" s="421">
        <v>0.1151128652296254</v>
      </c>
      <c r="C29" s="146">
        <v>0.11555105613725597</v>
      </c>
      <c r="D29" s="146">
        <v>0.11598924704488654</v>
      </c>
      <c r="E29" s="146">
        <v>0.11642743795251712</v>
      </c>
      <c r="F29" s="146">
        <v>0.11686562886014769</v>
      </c>
      <c r="G29" s="146">
        <v>0.11730381976777826</v>
      </c>
      <c r="H29" s="146">
        <v>0.11774201067540883</v>
      </c>
      <c r="I29" s="146">
        <v>0.11818020158303941</v>
      </c>
      <c r="J29" s="146">
        <v>0.11861839249066999</v>
      </c>
      <c r="K29" s="146">
        <v>0.11905658339830057</v>
      </c>
      <c r="L29" s="146">
        <v>0.11949477430593114</v>
      </c>
      <c r="M29" s="146">
        <v>0.11993296521356171</v>
      </c>
      <c r="N29" s="146">
        <v>0.12037115612119229</v>
      </c>
      <c r="O29" s="146">
        <v>0.12080934702882286</v>
      </c>
      <c r="P29" s="422">
        <v>0.12124753793645343</v>
      </c>
      <c r="Q29" s="423">
        <v>0.12123386910537712</v>
      </c>
      <c r="R29" s="424">
        <v>0.12122020027430082</v>
      </c>
      <c r="S29" s="146">
        <v>0.12120653144322451</v>
      </c>
      <c r="T29" s="146">
        <v>0.12119286261214821</v>
      </c>
      <c r="U29" s="423">
        <v>0.12117919378107189</v>
      </c>
      <c r="V29" s="146">
        <v>0.12116552494999558</v>
      </c>
      <c r="W29" s="146">
        <v>0.12115185611891928</v>
      </c>
      <c r="X29" s="281">
        <v>0.12113818728784297</v>
      </c>
      <c r="Y29" s="146">
        <v>0.12109143369762591</v>
      </c>
      <c r="Z29" s="146">
        <v>0.12104468010740886</v>
      </c>
      <c r="AA29" s="146">
        <v>0.12099792651719181</v>
      </c>
      <c r="AB29" s="146">
        <v>0.12095117292697477</v>
      </c>
      <c r="AC29" s="213">
        <v>0.12090441933675772</v>
      </c>
      <c r="AD29" s="146">
        <v>0.12085766574654067</v>
      </c>
      <c r="AE29" s="425">
        <v>0.12081091215632361</v>
      </c>
      <c r="AF29" s="422">
        <v>0.11848945983101915</v>
      </c>
      <c r="AG29" s="281">
        <v>0.11516861586381809</v>
      </c>
      <c r="AH29" s="426">
        <v>0.1134093321944577</v>
      </c>
      <c r="AI29" s="427" t="s">
        <v>37</v>
      </c>
      <c r="AJ29" s="428">
        <v>9.5870746923242076E-3</v>
      </c>
      <c r="AK29" s="429">
        <v>9.5759714301571746E-3</v>
      </c>
      <c r="AL29" s="429">
        <v>9.5648681679901416E-3</v>
      </c>
      <c r="AM29" s="429">
        <v>9.5537649058231103E-3</v>
      </c>
      <c r="AN29" s="429">
        <v>9.5426616436560772E-3</v>
      </c>
      <c r="AO29" s="429">
        <v>9.5315583814890442E-3</v>
      </c>
      <c r="AP29" s="429">
        <v>9.5204551193220112E-3</v>
      </c>
      <c r="AQ29" s="429">
        <v>9.5093518571549782E-3</v>
      </c>
      <c r="AR29" s="429">
        <v>9.4982485949879469E-3</v>
      </c>
      <c r="AS29" s="429">
        <v>9.4871453328209138E-3</v>
      </c>
      <c r="AT29" s="429">
        <v>9.4760420706538808E-3</v>
      </c>
      <c r="AU29" s="429">
        <v>9.4649388084868478E-3</v>
      </c>
      <c r="AV29" s="429">
        <v>9.4538355463198165E-3</v>
      </c>
      <c r="AW29" s="429">
        <v>9.4427322841527835E-3</v>
      </c>
      <c r="AX29" s="430">
        <v>9.4316290219857504E-3</v>
      </c>
      <c r="AY29" s="429">
        <v>8.7132862081813825E-3</v>
      </c>
      <c r="AZ29" s="429">
        <v>7.9949433943770128E-3</v>
      </c>
      <c r="BA29" s="429">
        <v>7.2766005805726449E-3</v>
      </c>
      <c r="BB29" s="429">
        <v>6.5582577667682761E-3</v>
      </c>
      <c r="BC29" s="429">
        <v>5.8399149529639073E-3</v>
      </c>
      <c r="BD29" s="429">
        <v>5.1215721391595394E-3</v>
      </c>
      <c r="BE29" s="429">
        <v>4.4032293253551706E-3</v>
      </c>
      <c r="BF29" s="431">
        <v>3.6848865115508013E-3</v>
      </c>
      <c r="BG29" s="429">
        <v>4.290023390157576E-3</v>
      </c>
      <c r="BH29" s="429">
        <v>4.895160268764351E-3</v>
      </c>
      <c r="BI29" s="429">
        <v>5.5002971473711261E-3</v>
      </c>
      <c r="BJ29" s="429">
        <v>6.1054340259779002E-3</v>
      </c>
      <c r="BK29" s="429">
        <v>6.7105709045846753E-3</v>
      </c>
      <c r="BL29" s="429">
        <v>7.3157077831914503E-3</v>
      </c>
      <c r="BM29" s="432">
        <v>7.9208446617982254E-3</v>
      </c>
      <c r="BN29" s="430">
        <v>7.9067668827939586E-3</v>
      </c>
      <c r="BO29" s="431">
        <v>7.912464237918802E-3</v>
      </c>
      <c r="BP29" s="428">
        <v>9.7943546237001817E-3</v>
      </c>
    </row>
    <row r="30" spans="1:68" s="59" customFormat="1" x14ac:dyDescent="0.25">
      <c r="A30" s="2" t="s">
        <v>41</v>
      </c>
      <c r="B30" s="421">
        <v>0</v>
      </c>
      <c r="C30" s="146">
        <v>0</v>
      </c>
      <c r="D30" s="146">
        <v>0</v>
      </c>
      <c r="E30" s="146">
        <v>0</v>
      </c>
      <c r="F30" s="146">
        <v>0</v>
      </c>
      <c r="G30" s="146">
        <v>0</v>
      </c>
      <c r="H30" s="146">
        <v>0</v>
      </c>
      <c r="I30" s="146">
        <v>0</v>
      </c>
      <c r="J30" s="146">
        <v>0</v>
      </c>
      <c r="K30" s="146">
        <v>0</v>
      </c>
      <c r="L30" s="146">
        <v>0</v>
      </c>
      <c r="M30" s="146">
        <v>0</v>
      </c>
      <c r="N30" s="146">
        <v>0</v>
      </c>
      <c r="O30" s="146">
        <v>0</v>
      </c>
      <c r="P30" s="422">
        <v>0</v>
      </c>
      <c r="Q30" s="423">
        <v>0</v>
      </c>
      <c r="R30" s="424">
        <v>0</v>
      </c>
      <c r="S30" s="146">
        <v>0</v>
      </c>
      <c r="T30" s="146">
        <v>0</v>
      </c>
      <c r="U30" s="423">
        <v>0</v>
      </c>
      <c r="V30" s="146">
        <v>0</v>
      </c>
      <c r="W30" s="146">
        <v>0</v>
      </c>
      <c r="X30" s="281">
        <v>0</v>
      </c>
      <c r="Y30" s="146">
        <v>0</v>
      </c>
      <c r="Z30" s="146">
        <v>0</v>
      </c>
      <c r="AA30" s="146">
        <v>0</v>
      </c>
      <c r="AB30" s="146">
        <v>0</v>
      </c>
      <c r="AC30" s="213">
        <v>0</v>
      </c>
      <c r="AD30" s="146">
        <v>0</v>
      </c>
      <c r="AE30" s="425">
        <v>0</v>
      </c>
      <c r="AF30" s="422">
        <v>0</v>
      </c>
      <c r="AG30" s="281">
        <v>0</v>
      </c>
      <c r="AH30" s="426">
        <v>0</v>
      </c>
      <c r="AI30" s="427" t="s">
        <v>41</v>
      </c>
      <c r="AJ30" s="428">
        <v>1.0536516098887119E-3</v>
      </c>
      <c r="AK30" s="429">
        <v>1.0009360759496637E-3</v>
      </c>
      <c r="AL30" s="429">
        <v>9.4822054201061559E-4</v>
      </c>
      <c r="AM30" s="429">
        <v>8.955050080715675E-4</v>
      </c>
      <c r="AN30" s="429">
        <v>8.4278947413251942E-4</v>
      </c>
      <c r="AO30" s="429">
        <v>7.9007394019347133E-4</v>
      </c>
      <c r="AP30" s="429">
        <v>7.3735840625442314E-4</v>
      </c>
      <c r="AQ30" s="429">
        <v>6.8464287231537505E-4</v>
      </c>
      <c r="AR30" s="429">
        <v>6.3192733837632697E-4</v>
      </c>
      <c r="AS30" s="429">
        <v>5.7921180443727877E-4</v>
      </c>
      <c r="AT30" s="429">
        <v>5.2649627049823069E-4</v>
      </c>
      <c r="AU30" s="429">
        <v>4.737807365591826E-4</v>
      </c>
      <c r="AV30" s="429">
        <v>4.2106520262013441E-4</v>
      </c>
      <c r="AW30" s="429">
        <v>3.6834966868108633E-4</v>
      </c>
      <c r="AX30" s="430">
        <v>3.1563413474203819E-4</v>
      </c>
      <c r="AY30" s="429">
        <v>3.0440066597039388E-4</v>
      </c>
      <c r="AZ30" s="429">
        <v>2.9316719719874962E-4</v>
      </c>
      <c r="BA30" s="429">
        <v>2.8193372842710536E-4</v>
      </c>
      <c r="BB30" s="429">
        <v>2.7070025965546105E-4</v>
      </c>
      <c r="BC30" s="429">
        <v>2.5946679088381674E-4</v>
      </c>
      <c r="BD30" s="429">
        <v>2.4823332211217249E-4</v>
      </c>
      <c r="BE30" s="429">
        <v>2.369998533405282E-4</v>
      </c>
      <c r="BF30" s="431">
        <v>2.2576638456888392E-4</v>
      </c>
      <c r="BG30" s="429">
        <v>2.2098626408177218E-4</v>
      </c>
      <c r="BH30" s="429">
        <v>2.1620614359466048E-4</v>
      </c>
      <c r="BI30" s="429">
        <v>2.1142602310754874E-4</v>
      </c>
      <c r="BJ30" s="429">
        <v>2.0664590262043704E-4</v>
      </c>
      <c r="BK30" s="429">
        <v>2.018657821333253E-4</v>
      </c>
      <c r="BL30" s="429">
        <v>1.9708566164621359E-4</v>
      </c>
      <c r="BM30" s="432">
        <v>1.9230554115910186E-4</v>
      </c>
      <c r="BN30" s="430">
        <v>2.2045346582948847E-4</v>
      </c>
      <c r="BO30" s="431">
        <v>2.207556860762512E-4</v>
      </c>
      <c r="BP30" s="428">
        <v>2.2587599242164188E-4</v>
      </c>
    </row>
    <row r="31" spans="1:68" s="59" customFormat="1" x14ac:dyDescent="0.25">
      <c r="A31" s="2" t="s">
        <v>44</v>
      </c>
      <c r="B31" s="421">
        <v>0</v>
      </c>
      <c r="C31" s="146">
        <v>4.2776152913072982E-4</v>
      </c>
      <c r="D31" s="146">
        <v>8.5552305826145964E-4</v>
      </c>
      <c r="E31" s="146">
        <v>1.2832845873921896E-3</v>
      </c>
      <c r="F31" s="146">
        <v>1.7110461165229193E-3</v>
      </c>
      <c r="G31" s="146">
        <v>2.138807645653649E-3</v>
      </c>
      <c r="H31" s="146">
        <v>2.5665691747843791E-3</v>
      </c>
      <c r="I31" s="146">
        <v>2.9943307039151088E-3</v>
      </c>
      <c r="J31" s="146">
        <v>3.4220922330458385E-3</v>
      </c>
      <c r="K31" s="146">
        <v>3.8498537621765683E-3</v>
      </c>
      <c r="L31" s="146">
        <v>4.277615291307298E-3</v>
      </c>
      <c r="M31" s="146">
        <v>4.7053768204380281E-3</v>
      </c>
      <c r="N31" s="146">
        <v>5.1331383495687583E-3</v>
      </c>
      <c r="O31" s="146">
        <v>5.5608998786994875E-3</v>
      </c>
      <c r="P31" s="422">
        <v>5.9886614078302177E-3</v>
      </c>
      <c r="Q31" s="423">
        <v>5.2400787318514401E-3</v>
      </c>
      <c r="R31" s="424">
        <v>4.4914960558726635E-3</v>
      </c>
      <c r="S31" s="146">
        <v>3.7429133798938859E-3</v>
      </c>
      <c r="T31" s="146">
        <v>2.9943307039151088E-3</v>
      </c>
      <c r="U31" s="423">
        <v>2.2457480279363317E-3</v>
      </c>
      <c r="V31" s="146">
        <v>1.4971653519575542E-3</v>
      </c>
      <c r="W31" s="146">
        <v>7.4858267597877753E-4</v>
      </c>
      <c r="X31" s="281">
        <v>0</v>
      </c>
      <c r="Y31" s="146">
        <v>4.2450405935085065E-4</v>
      </c>
      <c r="Z31" s="146">
        <v>8.490081187017013E-4</v>
      </c>
      <c r="AA31" s="146">
        <v>1.273512178052552E-3</v>
      </c>
      <c r="AB31" s="146">
        <v>1.6980162374034026E-3</v>
      </c>
      <c r="AC31" s="213">
        <v>2.1225202967542533E-3</v>
      </c>
      <c r="AD31" s="146">
        <v>2.5470243561051039E-3</v>
      </c>
      <c r="AE31" s="425">
        <v>2.9715284154559546E-3</v>
      </c>
      <c r="AF31" s="422">
        <v>3.4878815639986156E-3</v>
      </c>
      <c r="AG31" s="281">
        <v>3.8684317141144012E-3</v>
      </c>
      <c r="AH31" s="426">
        <v>5.2001525478616775E-3</v>
      </c>
      <c r="AI31" s="427" t="s">
        <v>44</v>
      </c>
      <c r="AJ31" s="428">
        <v>1.3133614975129805E-2</v>
      </c>
      <c r="AK31" s="429">
        <v>1.3030291539840075E-2</v>
      </c>
      <c r="AL31" s="429">
        <v>1.2926968104550346E-2</v>
      </c>
      <c r="AM31" s="429">
        <v>1.2823644669260616E-2</v>
      </c>
      <c r="AN31" s="429">
        <v>1.2720321233970888E-2</v>
      </c>
      <c r="AO31" s="429">
        <v>1.2616997798681157E-2</v>
      </c>
      <c r="AP31" s="429">
        <v>1.2513674363391429E-2</v>
      </c>
      <c r="AQ31" s="429">
        <v>1.2410350928101698E-2</v>
      </c>
      <c r="AR31" s="429">
        <v>1.2307027492811968E-2</v>
      </c>
      <c r="AS31" s="429">
        <v>1.220370405752224E-2</v>
      </c>
      <c r="AT31" s="429">
        <v>1.2100380622232509E-2</v>
      </c>
      <c r="AU31" s="429">
        <v>1.1997057186942781E-2</v>
      </c>
      <c r="AV31" s="429">
        <v>1.1893733751653051E-2</v>
      </c>
      <c r="AW31" s="429">
        <v>1.1790410316363322E-2</v>
      </c>
      <c r="AX31" s="430">
        <v>1.1687086881073592E-2</v>
      </c>
      <c r="AY31" s="429">
        <v>1.0343591483638047E-2</v>
      </c>
      <c r="AZ31" s="429">
        <v>9.0000960862025026E-3</v>
      </c>
      <c r="BA31" s="429">
        <v>7.6566006887669579E-3</v>
      </c>
      <c r="BB31" s="429">
        <v>6.3131052913314133E-3</v>
      </c>
      <c r="BC31" s="429">
        <v>4.9696098938958686E-3</v>
      </c>
      <c r="BD31" s="429">
        <v>3.626114496460324E-3</v>
      </c>
      <c r="BE31" s="429">
        <v>2.2826190990247793E-3</v>
      </c>
      <c r="BF31" s="431">
        <v>9.3912370158923543E-4</v>
      </c>
      <c r="BG31" s="429">
        <v>2.0225153512325855E-3</v>
      </c>
      <c r="BH31" s="429">
        <v>3.1059070008759354E-3</v>
      </c>
      <c r="BI31" s="429">
        <v>4.1892986505192853E-3</v>
      </c>
      <c r="BJ31" s="429">
        <v>5.2726903001626352E-3</v>
      </c>
      <c r="BK31" s="429">
        <v>6.3560819498059851E-3</v>
      </c>
      <c r="BL31" s="429">
        <v>7.4394735994493351E-3</v>
      </c>
      <c r="BM31" s="432">
        <v>8.522865249092685E-3</v>
      </c>
      <c r="BN31" s="430">
        <v>9.0515767998350215E-3</v>
      </c>
      <c r="BO31" s="431">
        <v>9.1233435162564897E-3</v>
      </c>
      <c r="BP31" s="428">
        <v>9.5510256468457205E-3</v>
      </c>
    </row>
    <row r="32" spans="1:68" s="59" customFormat="1" x14ac:dyDescent="0.25">
      <c r="A32" s="2" t="s">
        <v>45</v>
      </c>
      <c r="B32" s="421">
        <v>3.9522747735362867E-3</v>
      </c>
      <c r="C32" s="146">
        <v>4.0977309617001387E-3</v>
      </c>
      <c r="D32" s="146">
        <v>4.2431871498639908E-3</v>
      </c>
      <c r="E32" s="146">
        <v>4.3886433380278429E-3</v>
      </c>
      <c r="F32" s="146">
        <v>4.5340995261916959E-3</v>
      </c>
      <c r="G32" s="146">
        <v>4.679555714355548E-3</v>
      </c>
      <c r="H32" s="146">
        <v>4.8250119025194001E-3</v>
      </c>
      <c r="I32" s="146">
        <v>4.9704680906832522E-3</v>
      </c>
      <c r="J32" s="146">
        <v>5.1159242788471043E-3</v>
      </c>
      <c r="K32" s="146">
        <v>5.2613804670109572E-3</v>
      </c>
      <c r="L32" s="146">
        <v>5.4068366551748084E-3</v>
      </c>
      <c r="M32" s="146">
        <v>5.5522928433386614E-3</v>
      </c>
      <c r="N32" s="146">
        <v>5.6977490315025135E-3</v>
      </c>
      <c r="O32" s="146">
        <v>5.8432052196663656E-3</v>
      </c>
      <c r="P32" s="422">
        <v>5.9886614078302177E-3</v>
      </c>
      <c r="Q32" s="423">
        <v>5.4212050036551961E-3</v>
      </c>
      <c r="R32" s="424">
        <v>4.8537485994801736E-3</v>
      </c>
      <c r="S32" s="146">
        <v>4.2862921953051511E-3</v>
      </c>
      <c r="T32" s="146">
        <v>3.7188357911301295E-3</v>
      </c>
      <c r="U32" s="423">
        <v>3.1513793869551074E-3</v>
      </c>
      <c r="V32" s="146">
        <v>2.5839229827800854E-3</v>
      </c>
      <c r="W32" s="146">
        <v>2.0164665786050638E-3</v>
      </c>
      <c r="X32" s="281">
        <v>1.4490101744300411E-3</v>
      </c>
      <c r="Y32" s="146">
        <v>1.5521280488851766E-3</v>
      </c>
      <c r="Z32" s="146">
        <v>1.655245923340312E-3</v>
      </c>
      <c r="AA32" s="146">
        <v>1.7583637977954475E-3</v>
      </c>
      <c r="AB32" s="146">
        <v>1.861481672250583E-3</v>
      </c>
      <c r="AC32" s="213">
        <v>1.9645995467057185E-3</v>
      </c>
      <c r="AD32" s="146">
        <v>2.0677174211608538E-3</v>
      </c>
      <c r="AE32" s="425">
        <v>2.1708352956159895E-3</v>
      </c>
      <c r="AF32" s="422">
        <v>2.5555132309029974E-3</v>
      </c>
      <c r="AG32" s="281">
        <v>9.7401680820897527E-5</v>
      </c>
      <c r="AH32" s="426">
        <v>9.3590994936078095E-5</v>
      </c>
      <c r="AI32" s="427" t="s">
        <v>45</v>
      </c>
      <c r="AJ32" s="428">
        <v>4.5553182967546568E-2</v>
      </c>
      <c r="AK32" s="429">
        <v>4.5218303573287086E-2</v>
      </c>
      <c r="AL32" s="429">
        <v>4.4883424179027596E-2</v>
      </c>
      <c r="AM32" s="429">
        <v>4.4548544784768114E-2</v>
      </c>
      <c r="AN32" s="429">
        <v>4.4213665390508632E-2</v>
      </c>
      <c r="AO32" s="429">
        <v>4.3878785996249149E-2</v>
      </c>
      <c r="AP32" s="429">
        <v>4.354390660198966E-2</v>
      </c>
      <c r="AQ32" s="429">
        <v>4.3209027207730177E-2</v>
      </c>
      <c r="AR32" s="429">
        <v>4.2874147813470695E-2</v>
      </c>
      <c r="AS32" s="429">
        <v>4.2539268419211206E-2</v>
      </c>
      <c r="AT32" s="429">
        <v>4.2204389024951723E-2</v>
      </c>
      <c r="AU32" s="429">
        <v>4.1869509630692241E-2</v>
      </c>
      <c r="AV32" s="429">
        <v>4.1534630236432751E-2</v>
      </c>
      <c r="AW32" s="429">
        <v>4.1199750842173269E-2</v>
      </c>
      <c r="AX32" s="430">
        <v>4.0864871447913786E-2</v>
      </c>
      <c r="AY32" s="429">
        <v>4.1800067751715735E-2</v>
      </c>
      <c r="AZ32" s="429">
        <v>4.2735264055517683E-2</v>
      </c>
      <c r="BA32" s="429">
        <v>4.3670460359319638E-2</v>
      </c>
      <c r="BB32" s="429">
        <v>4.4605656663121586E-2</v>
      </c>
      <c r="BC32" s="429">
        <v>4.5540852966923534E-2</v>
      </c>
      <c r="BD32" s="429">
        <v>4.6476049270725489E-2</v>
      </c>
      <c r="BE32" s="429">
        <v>4.7411245574527437E-2</v>
      </c>
      <c r="BF32" s="431">
        <v>4.8346441878329385E-2</v>
      </c>
      <c r="BG32" s="429">
        <v>4.8734801058587698E-2</v>
      </c>
      <c r="BH32" s="429">
        <v>4.9123160238846011E-2</v>
      </c>
      <c r="BI32" s="429">
        <v>4.9511519419104325E-2</v>
      </c>
      <c r="BJ32" s="429">
        <v>4.9899878599362631E-2</v>
      </c>
      <c r="BK32" s="429">
        <v>5.0288237779620944E-2</v>
      </c>
      <c r="BL32" s="429">
        <v>5.0676596959879257E-2</v>
      </c>
      <c r="BM32" s="432">
        <v>5.106495614013757E-2</v>
      </c>
      <c r="BN32" s="430">
        <v>5.2253475170186379E-2</v>
      </c>
      <c r="BO32" s="431">
        <v>4.8228785685040278E-2</v>
      </c>
      <c r="BP32" s="428">
        <v>4.7812212505591326E-2</v>
      </c>
    </row>
    <row r="33" spans="1:68" s="59" customFormat="1" x14ac:dyDescent="0.25">
      <c r="A33" s="2" t="s">
        <v>46</v>
      </c>
      <c r="B33" s="421">
        <v>3.9522747735362867E-3</v>
      </c>
      <c r="C33" s="146">
        <v>4.0977309617001387E-3</v>
      </c>
      <c r="D33" s="146">
        <v>4.2431871498639908E-3</v>
      </c>
      <c r="E33" s="146">
        <v>4.3886433380278429E-3</v>
      </c>
      <c r="F33" s="146">
        <v>4.5340995261916959E-3</v>
      </c>
      <c r="G33" s="146">
        <v>4.679555714355548E-3</v>
      </c>
      <c r="H33" s="146">
        <v>4.8250119025194001E-3</v>
      </c>
      <c r="I33" s="146">
        <v>4.9704680906832522E-3</v>
      </c>
      <c r="J33" s="146">
        <v>5.1159242788471043E-3</v>
      </c>
      <c r="K33" s="146">
        <v>5.2613804670109572E-3</v>
      </c>
      <c r="L33" s="146">
        <v>5.4068366551748084E-3</v>
      </c>
      <c r="M33" s="146">
        <v>5.5522928433386614E-3</v>
      </c>
      <c r="N33" s="146">
        <v>5.6977490315025135E-3</v>
      </c>
      <c r="O33" s="146">
        <v>5.8432052196663656E-3</v>
      </c>
      <c r="P33" s="422">
        <v>5.9886614078302177E-3</v>
      </c>
      <c r="Q33" s="423">
        <v>7.2596253319117017E-3</v>
      </c>
      <c r="R33" s="424">
        <v>8.5305892559931866E-3</v>
      </c>
      <c r="S33" s="146">
        <v>9.8015531800746698E-3</v>
      </c>
      <c r="T33" s="146">
        <v>1.1072517104156153E-2</v>
      </c>
      <c r="U33" s="423">
        <v>1.2343481028237638E-2</v>
      </c>
      <c r="V33" s="146">
        <v>1.3614444952319123E-2</v>
      </c>
      <c r="W33" s="146">
        <v>1.4885408876400604E-2</v>
      </c>
      <c r="X33" s="281">
        <v>1.6156372800482089E-2</v>
      </c>
      <c r="Y33" s="146">
        <v>1.6591170920209283E-2</v>
      </c>
      <c r="Z33" s="146">
        <v>1.7025969039936476E-2</v>
      </c>
      <c r="AA33" s="146">
        <v>1.746076715966367E-2</v>
      </c>
      <c r="AB33" s="146">
        <v>1.7895565279390863E-2</v>
      </c>
      <c r="AC33" s="213">
        <v>1.8330363399118057E-2</v>
      </c>
      <c r="AD33" s="146">
        <v>1.876516151884525E-2</v>
      </c>
      <c r="AE33" s="425">
        <v>1.9199959638572444E-2</v>
      </c>
      <c r="AF33" s="422">
        <v>1.9367484917473813E-2</v>
      </c>
      <c r="AG33" s="281">
        <v>2.0019148924007454E-2</v>
      </c>
      <c r="AH33" s="426">
        <v>1.8514579052457118E-2</v>
      </c>
      <c r="AI33" s="427" t="s">
        <v>46</v>
      </c>
      <c r="AJ33" s="428">
        <v>1.7587939861578018E-2</v>
      </c>
      <c r="AK33" s="429">
        <v>1.8515002078182605E-2</v>
      </c>
      <c r="AL33" s="429">
        <v>1.9442064294787193E-2</v>
      </c>
      <c r="AM33" s="429">
        <v>2.0369126511391781E-2</v>
      </c>
      <c r="AN33" s="429">
        <v>2.1296188727996369E-2</v>
      </c>
      <c r="AO33" s="429">
        <v>2.2223250944600956E-2</v>
      </c>
      <c r="AP33" s="429">
        <v>2.3150313161205548E-2</v>
      </c>
      <c r="AQ33" s="429">
        <v>2.4077375377810135E-2</v>
      </c>
      <c r="AR33" s="429">
        <v>2.5004437594414723E-2</v>
      </c>
      <c r="AS33" s="429">
        <v>2.5931499811019311E-2</v>
      </c>
      <c r="AT33" s="429">
        <v>2.6858562027623899E-2</v>
      </c>
      <c r="AU33" s="429">
        <v>2.7785624244228486E-2</v>
      </c>
      <c r="AV33" s="429">
        <v>2.8712686460833074E-2</v>
      </c>
      <c r="AW33" s="429">
        <v>2.9639748677437662E-2</v>
      </c>
      <c r="AX33" s="430">
        <v>3.056681089404225E-2</v>
      </c>
      <c r="AY33" s="429">
        <v>3.0679807508245956E-2</v>
      </c>
      <c r="AZ33" s="429">
        <v>3.0792804122449665E-2</v>
      </c>
      <c r="BA33" s="429">
        <v>3.0905800736653374E-2</v>
      </c>
      <c r="BB33" s="429">
        <v>3.101879735085708E-2</v>
      </c>
      <c r="BC33" s="429">
        <v>3.1131793965060786E-2</v>
      </c>
      <c r="BD33" s="429">
        <v>3.1244790579264495E-2</v>
      </c>
      <c r="BE33" s="429">
        <v>3.1357787193468205E-2</v>
      </c>
      <c r="BF33" s="431">
        <v>3.1470783807671911E-2</v>
      </c>
      <c r="BG33" s="429">
        <v>3.1222658353689002E-2</v>
      </c>
      <c r="BH33" s="429">
        <v>3.0974532899706093E-2</v>
      </c>
      <c r="BI33" s="429">
        <v>3.0726407445723185E-2</v>
      </c>
      <c r="BJ33" s="429">
        <v>3.0478281991740273E-2</v>
      </c>
      <c r="BK33" s="429">
        <v>3.0230156537757364E-2</v>
      </c>
      <c r="BL33" s="429">
        <v>2.9982031083774455E-2</v>
      </c>
      <c r="BM33" s="432">
        <v>2.9733905629791547E-2</v>
      </c>
      <c r="BN33" s="430">
        <v>3.0017923271430637E-2</v>
      </c>
      <c r="BO33" s="431">
        <v>3.0440508940953997E-2</v>
      </c>
      <c r="BP33" s="428">
        <v>3.0209578375220758E-2</v>
      </c>
    </row>
    <row r="34" spans="1:68" s="59" customFormat="1" x14ac:dyDescent="0.25">
      <c r="A34" s="2" t="s">
        <v>43</v>
      </c>
      <c r="B34" s="421">
        <v>1.2534239373457781E-2</v>
      </c>
      <c r="C34" s="146">
        <v>1.1798772397882221E-2</v>
      </c>
      <c r="D34" s="146">
        <v>1.1063305422306661E-2</v>
      </c>
      <c r="E34" s="146">
        <v>1.0327838446731099E-2</v>
      </c>
      <c r="F34" s="146">
        <v>9.5923714711555405E-3</v>
      </c>
      <c r="G34" s="146">
        <v>8.8569044955799786E-3</v>
      </c>
      <c r="H34" s="146">
        <v>8.1214375200044184E-3</v>
      </c>
      <c r="I34" s="146">
        <v>7.3859705444288583E-3</v>
      </c>
      <c r="J34" s="146">
        <v>6.6505035688532981E-3</v>
      </c>
      <c r="K34" s="146">
        <v>5.915036593277738E-3</v>
      </c>
      <c r="L34" s="146">
        <v>5.1795696177021778E-3</v>
      </c>
      <c r="M34" s="146">
        <v>4.4441026421266176E-3</v>
      </c>
      <c r="N34" s="146">
        <v>3.7086356665510557E-3</v>
      </c>
      <c r="O34" s="146">
        <v>2.9731686909754956E-3</v>
      </c>
      <c r="P34" s="422">
        <v>2.2377017153999354E-3</v>
      </c>
      <c r="Q34" s="423">
        <v>3.330090461451734E-3</v>
      </c>
      <c r="R34" s="424">
        <v>4.4224792075035326E-3</v>
      </c>
      <c r="S34" s="146">
        <v>5.5148679535553316E-3</v>
      </c>
      <c r="T34" s="146">
        <v>6.6072566996071298E-3</v>
      </c>
      <c r="U34" s="423">
        <v>7.6996454456589279E-3</v>
      </c>
      <c r="V34" s="146">
        <v>8.7920341917107278E-3</v>
      </c>
      <c r="W34" s="146">
        <v>9.884422937762526E-3</v>
      </c>
      <c r="X34" s="281">
        <v>1.0976811683814324E-2</v>
      </c>
      <c r="Y34" s="146">
        <v>1.0890121649246068E-2</v>
      </c>
      <c r="Z34" s="146">
        <v>1.0803431614677813E-2</v>
      </c>
      <c r="AA34" s="146">
        <v>1.0716741580109556E-2</v>
      </c>
      <c r="AB34" s="146">
        <v>1.0630051545541299E-2</v>
      </c>
      <c r="AC34" s="213">
        <v>1.0543361510973043E-2</v>
      </c>
      <c r="AD34" s="146">
        <v>1.0456671476404788E-2</v>
      </c>
      <c r="AE34" s="425">
        <v>1.0369981441836531E-2</v>
      </c>
      <c r="AF34" s="422">
        <v>9.0883675021110784E-3</v>
      </c>
      <c r="AG34" s="281">
        <v>1.0797903695049332E-2</v>
      </c>
      <c r="AH34" s="426">
        <v>9.0091654789199189E-3</v>
      </c>
      <c r="AI34" s="427" t="s">
        <v>43</v>
      </c>
      <c r="AJ34" s="428">
        <v>0.14711233264292434</v>
      </c>
      <c r="AK34" s="429">
        <v>0.14500369842189656</v>
      </c>
      <c r="AL34" s="429">
        <v>0.14289506420086881</v>
      </c>
      <c r="AM34" s="429">
        <v>0.14078642997984103</v>
      </c>
      <c r="AN34" s="429">
        <v>0.13867779575881328</v>
      </c>
      <c r="AO34" s="429">
        <v>0.13656916153778551</v>
      </c>
      <c r="AP34" s="429">
        <v>0.13446052731675773</v>
      </c>
      <c r="AQ34" s="429">
        <v>0.13235189309572998</v>
      </c>
      <c r="AR34" s="429">
        <v>0.1302432588747022</v>
      </c>
      <c r="AS34" s="429">
        <v>0.12813462465367442</v>
      </c>
      <c r="AT34" s="429">
        <v>0.12602599043264667</v>
      </c>
      <c r="AU34" s="429">
        <v>0.1239173562116189</v>
      </c>
      <c r="AV34" s="429">
        <v>0.12180872199059115</v>
      </c>
      <c r="AW34" s="429">
        <v>0.11970008776956337</v>
      </c>
      <c r="AX34" s="430">
        <v>0.1175914535485356</v>
      </c>
      <c r="AY34" s="429">
        <v>0.11780593097700182</v>
      </c>
      <c r="AZ34" s="429">
        <v>0.11802040840546803</v>
      </c>
      <c r="BA34" s="429">
        <v>0.11823488583393424</v>
      </c>
      <c r="BB34" s="429">
        <v>0.11844936326240046</v>
      </c>
      <c r="BC34" s="429">
        <v>0.11866384069086668</v>
      </c>
      <c r="BD34" s="429">
        <v>0.11887831811933289</v>
      </c>
      <c r="BE34" s="429">
        <v>0.1190927955477991</v>
      </c>
      <c r="BF34" s="431">
        <v>0.11930727297626531</v>
      </c>
      <c r="BG34" s="429">
        <v>0.12277583191277248</v>
      </c>
      <c r="BH34" s="429">
        <v>0.12624439084927966</v>
      </c>
      <c r="BI34" s="429">
        <v>0.12971294978578682</v>
      </c>
      <c r="BJ34" s="429">
        <v>0.13318150872229401</v>
      </c>
      <c r="BK34" s="429">
        <v>0.13665006765880117</v>
      </c>
      <c r="BL34" s="429">
        <v>0.14011862659530833</v>
      </c>
      <c r="BM34" s="432">
        <v>0.14358718553181551</v>
      </c>
      <c r="BN34" s="430">
        <v>0.14717954877949199</v>
      </c>
      <c r="BO34" s="431">
        <v>0.14306094942989472</v>
      </c>
      <c r="BP34" s="428">
        <v>0.14077669317601063</v>
      </c>
    </row>
    <row r="35" spans="1:68" s="59" customFormat="1" x14ac:dyDescent="0.25">
      <c r="A35" s="2" t="s">
        <v>47</v>
      </c>
      <c r="B35" s="421">
        <v>3.9522747735362867E-3</v>
      </c>
      <c r="C35" s="146">
        <v>4.0977309617001387E-3</v>
      </c>
      <c r="D35" s="146">
        <v>4.2431871498639908E-3</v>
      </c>
      <c r="E35" s="146">
        <v>4.3886433380278429E-3</v>
      </c>
      <c r="F35" s="146">
        <v>4.5340995261916959E-3</v>
      </c>
      <c r="G35" s="146">
        <v>4.679555714355548E-3</v>
      </c>
      <c r="H35" s="146">
        <v>4.8250119025194001E-3</v>
      </c>
      <c r="I35" s="146">
        <v>4.9704680906832522E-3</v>
      </c>
      <c r="J35" s="146">
        <v>5.1159242788471043E-3</v>
      </c>
      <c r="K35" s="146">
        <v>5.2613804670109572E-3</v>
      </c>
      <c r="L35" s="146">
        <v>5.4068366551748084E-3</v>
      </c>
      <c r="M35" s="146">
        <v>5.5522928433386614E-3</v>
      </c>
      <c r="N35" s="146">
        <v>5.6977490315025135E-3</v>
      </c>
      <c r="O35" s="146">
        <v>5.8432052196663656E-3</v>
      </c>
      <c r="P35" s="422">
        <v>5.9886614078302177E-3</v>
      </c>
      <c r="Q35" s="423">
        <v>5.4212050036551961E-3</v>
      </c>
      <c r="R35" s="424">
        <v>4.8537485994801736E-3</v>
      </c>
      <c r="S35" s="146">
        <v>4.2862921953051511E-3</v>
      </c>
      <c r="T35" s="146">
        <v>3.7188357911301295E-3</v>
      </c>
      <c r="U35" s="423">
        <v>3.1513793869551074E-3</v>
      </c>
      <c r="V35" s="146">
        <v>2.5839229827800854E-3</v>
      </c>
      <c r="W35" s="146">
        <v>2.0164665786050638E-3</v>
      </c>
      <c r="X35" s="281">
        <v>1.4490101744300411E-3</v>
      </c>
      <c r="Y35" s="146">
        <v>1.6665127802908859E-3</v>
      </c>
      <c r="Z35" s="146">
        <v>1.8840153861517306E-3</v>
      </c>
      <c r="AA35" s="146">
        <v>2.1015179920125752E-3</v>
      </c>
      <c r="AB35" s="146">
        <v>2.3190205978734202E-3</v>
      </c>
      <c r="AC35" s="213">
        <v>2.5365232037342653E-3</v>
      </c>
      <c r="AD35" s="146">
        <v>2.7540258095951099E-3</v>
      </c>
      <c r="AE35" s="425">
        <v>2.9715284154559546E-3</v>
      </c>
      <c r="AF35" s="422">
        <v>3.4878815639986156E-3</v>
      </c>
      <c r="AG35" s="281">
        <v>3.8684317141144012E-3</v>
      </c>
      <c r="AH35" s="426">
        <v>5.2001525478616775E-3</v>
      </c>
      <c r="AI35" s="427" t="s">
        <v>47</v>
      </c>
      <c r="AJ35" s="428">
        <v>0.12324435690467481</v>
      </c>
      <c r="AK35" s="429">
        <v>0.12494833579436487</v>
      </c>
      <c r="AL35" s="429">
        <v>0.12665231468405494</v>
      </c>
      <c r="AM35" s="429">
        <v>0.12835629357374498</v>
      </c>
      <c r="AN35" s="429">
        <v>0.13006027246343504</v>
      </c>
      <c r="AO35" s="429">
        <v>0.13176425135312511</v>
      </c>
      <c r="AP35" s="429">
        <v>0.13346823024281518</v>
      </c>
      <c r="AQ35" s="429">
        <v>0.13517220913250522</v>
      </c>
      <c r="AR35" s="429">
        <v>0.13687618802219528</v>
      </c>
      <c r="AS35" s="429">
        <v>0.13858016691188535</v>
      </c>
      <c r="AT35" s="429">
        <v>0.14028414580157542</v>
      </c>
      <c r="AU35" s="429">
        <v>0.14198812469126548</v>
      </c>
      <c r="AV35" s="429">
        <v>0.14369210358095552</v>
      </c>
      <c r="AW35" s="429">
        <v>0.14539608247064559</v>
      </c>
      <c r="AX35" s="430">
        <v>0.14710006136033565</v>
      </c>
      <c r="AY35" s="429">
        <v>0.14271168225739711</v>
      </c>
      <c r="AZ35" s="429">
        <v>0.13832330315445854</v>
      </c>
      <c r="BA35" s="429">
        <v>0.13393492405151997</v>
      </c>
      <c r="BB35" s="429">
        <v>0.12954654494858142</v>
      </c>
      <c r="BC35" s="429">
        <v>0.12515816584564288</v>
      </c>
      <c r="BD35" s="429">
        <v>0.1207697867427043</v>
      </c>
      <c r="BE35" s="429">
        <v>0.11638140763976575</v>
      </c>
      <c r="BF35" s="431">
        <v>0.11199302853682719</v>
      </c>
      <c r="BG35" s="429">
        <v>0.11318121002812696</v>
      </c>
      <c r="BH35" s="429">
        <v>0.11436939151942675</v>
      </c>
      <c r="BI35" s="429">
        <v>0.11555757301072653</v>
      </c>
      <c r="BJ35" s="429">
        <v>0.1167457545020263</v>
      </c>
      <c r="BK35" s="429">
        <v>0.11793393599332608</v>
      </c>
      <c r="BL35" s="429">
        <v>0.11912211748462587</v>
      </c>
      <c r="BM35" s="432">
        <v>0.12031029897592564</v>
      </c>
      <c r="BN35" s="430">
        <v>0.12597858230685408</v>
      </c>
      <c r="BO35" s="431">
        <v>0.12390452734595356</v>
      </c>
      <c r="BP35" s="428">
        <v>0.12467358491850641</v>
      </c>
    </row>
    <row r="36" spans="1:68" s="59" customFormat="1" x14ac:dyDescent="0.25">
      <c r="A36" s="2" t="s">
        <v>48</v>
      </c>
      <c r="B36" s="421">
        <v>3.9522747735362867E-3</v>
      </c>
      <c r="C36" s="146">
        <v>5.7572745162862539E-3</v>
      </c>
      <c r="D36" s="146">
        <v>7.5622742590362221E-3</v>
      </c>
      <c r="E36" s="146">
        <v>9.3672740017861893E-3</v>
      </c>
      <c r="F36" s="146">
        <v>1.1172273744536157E-2</v>
      </c>
      <c r="G36" s="146">
        <v>1.2977273487286126E-2</v>
      </c>
      <c r="H36" s="146">
        <v>1.4782273230036093E-2</v>
      </c>
      <c r="I36" s="146">
        <v>1.658727297278606E-2</v>
      </c>
      <c r="J36" s="146">
        <v>1.8392272715536027E-2</v>
      </c>
      <c r="K36" s="146">
        <v>2.0197272458285995E-2</v>
      </c>
      <c r="L36" s="146">
        <v>2.2002272201035962E-2</v>
      </c>
      <c r="M36" s="146">
        <v>2.3807271943785929E-2</v>
      </c>
      <c r="N36" s="146">
        <v>2.5612271686535897E-2</v>
      </c>
      <c r="O36" s="146">
        <v>2.7417271429285864E-2</v>
      </c>
      <c r="P36" s="422">
        <v>2.9222271172035831E-2</v>
      </c>
      <c r="Q36" s="423">
        <v>2.9426023997520513E-2</v>
      </c>
      <c r="R36" s="424">
        <v>2.9629776823005195E-2</v>
      </c>
      <c r="S36" s="146">
        <v>2.9833529648489877E-2</v>
      </c>
      <c r="T36" s="146">
        <v>3.0037282473974559E-2</v>
      </c>
      <c r="U36" s="423">
        <v>3.0241035299459238E-2</v>
      </c>
      <c r="V36" s="146">
        <v>3.044478812494392E-2</v>
      </c>
      <c r="W36" s="146">
        <v>3.0648540950428602E-2</v>
      </c>
      <c r="X36" s="281">
        <v>3.0852293775913284E-2</v>
      </c>
      <c r="Y36" s="146">
        <v>3.058011118952398E-2</v>
      </c>
      <c r="Z36" s="146">
        <v>3.0307928603134675E-2</v>
      </c>
      <c r="AA36" s="146">
        <v>3.0035746016745371E-2</v>
      </c>
      <c r="AB36" s="146">
        <v>2.9763563430356067E-2</v>
      </c>
      <c r="AC36" s="213">
        <v>2.9491380843966762E-2</v>
      </c>
      <c r="AD36" s="146">
        <v>2.9219198257577458E-2</v>
      </c>
      <c r="AE36" s="425">
        <v>2.8947015671188153E-2</v>
      </c>
      <c r="AF36" s="422">
        <v>2.8775355053911666E-2</v>
      </c>
      <c r="AG36" s="281">
        <v>2.9014895339183611E-2</v>
      </c>
      <c r="AH36" s="426">
        <v>2.5817128858829572E-2</v>
      </c>
      <c r="AI36" s="427" t="s">
        <v>48</v>
      </c>
      <c r="AJ36" s="428">
        <v>7.2298633924657574E-3</v>
      </c>
      <c r="AK36" s="429">
        <v>7.86457360628047E-3</v>
      </c>
      <c r="AL36" s="429">
        <v>8.4992838200951843E-3</v>
      </c>
      <c r="AM36" s="429">
        <v>9.1339940339098969E-3</v>
      </c>
      <c r="AN36" s="429">
        <v>9.7687042477246095E-3</v>
      </c>
      <c r="AO36" s="429">
        <v>1.0403414461539324E-2</v>
      </c>
      <c r="AP36" s="429">
        <v>1.1038124675354036E-2</v>
      </c>
      <c r="AQ36" s="429">
        <v>1.1672834889168749E-2</v>
      </c>
      <c r="AR36" s="429">
        <v>1.2307545102983462E-2</v>
      </c>
      <c r="AS36" s="429">
        <v>1.2942255316798176E-2</v>
      </c>
      <c r="AT36" s="429">
        <v>1.3576965530612889E-2</v>
      </c>
      <c r="AU36" s="429">
        <v>1.4211675744427603E-2</v>
      </c>
      <c r="AV36" s="429">
        <v>1.4846385958242315E-2</v>
      </c>
      <c r="AW36" s="429">
        <v>1.5481096172057028E-2</v>
      </c>
      <c r="AX36" s="430">
        <v>1.6115806385871741E-2</v>
      </c>
      <c r="AY36" s="429">
        <v>1.4497570300629231E-2</v>
      </c>
      <c r="AZ36" s="429">
        <v>1.2879334215386722E-2</v>
      </c>
      <c r="BA36" s="429">
        <v>1.126109813014421E-2</v>
      </c>
      <c r="BB36" s="429">
        <v>9.6428620449017007E-3</v>
      </c>
      <c r="BC36" s="429">
        <v>8.0246259596591912E-3</v>
      </c>
      <c r="BD36" s="429">
        <v>6.4063898744166799E-3</v>
      </c>
      <c r="BE36" s="429">
        <v>4.7881537891741703E-3</v>
      </c>
      <c r="BF36" s="431">
        <v>3.1699177039316612E-3</v>
      </c>
      <c r="BG36" s="429">
        <v>4.9251916812073967E-3</v>
      </c>
      <c r="BH36" s="429">
        <v>6.6804656584831326E-3</v>
      </c>
      <c r="BI36" s="429">
        <v>8.4357396357588686E-3</v>
      </c>
      <c r="BJ36" s="429">
        <v>1.0191013613034604E-2</v>
      </c>
      <c r="BK36" s="429">
        <v>1.194628759031034E-2</v>
      </c>
      <c r="BL36" s="429">
        <v>1.3701561567586076E-2</v>
      </c>
      <c r="BM36" s="432">
        <v>1.5456835544861812E-2</v>
      </c>
      <c r="BN36" s="430">
        <v>1.4408495527548389E-2</v>
      </c>
      <c r="BO36" s="431">
        <v>1.0362383033192512E-2</v>
      </c>
      <c r="BP36" s="428">
        <v>1.1937384267391564E-2</v>
      </c>
    </row>
    <row r="37" spans="1:68" s="59" customFormat="1" x14ac:dyDescent="0.25">
      <c r="A37" s="2" t="s">
        <v>49</v>
      </c>
      <c r="B37" s="421">
        <v>1.4455357086106044E-2</v>
      </c>
      <c r="C37" s="146">
        <v>1.4798782061791659E-2</v>
      </c>
      <c r="D37" s="146">
        <v>1.5142207037477274E-2</v>
      </c>
      <c r="E37" s="146">
        <v>1.5485632013162888E-2</v>
      </c>
      <c r="F37" s="146">
        <v>1.5829056988848504E-2</v>
      </c>
      <c r="G37" s="146">
        <v>1.6172481964534118E-2</v>
      </c>
      <c r="H37" s="146">
        <v>1.6515906940219732E-2</v>
      </c>
      <c r="I37" s="146">
        <v>1.6859331915905346E-2</v>
      </c>
      <c r="J37" s="146">
        <v>1.720275689159096E-2</v>
      </c>
      <c r="K37" s="146">
        <v>1.7546181867276574E-2</v>
      </c>
      <c r="L37" s="146">
        <v>1.7889606842962189E-2</v>
      </c>
      <c r="M37" s="146">
        <v>1.8233031818647806E-2</v>
      </c>
      <c r="N37" s="146">
        <v>1.857645679433342E-2</v>
      </c>
      <c r="O37" s="146">
        <v>1.8919881770019034E-2</v>
      </c>
      <c r="P37" s="422">
        <v>1.9263306745704648E-2</v>
      </c>
      <c r="Q37" s="423">
        <v>1.9371939361897097E-2</v>
      </c>
      <c r="R37" s="424">
        <v>1.9480571978089542E-2</v>
      </c>
      <c r="S37" s="146">
        <v>1.9589204594281991E-2</v>
      </c>
      <c r="T37" s="146">
        <v>1.9697837210474439E-2</v>
      </c>
      <c r="U37" s="423">
        <v>1.9806469826666888E-2</v>
      </c>
      <c r="V37" s="146">
        <v>1.9915102442859337E-2</v>
      </c>
      <c r="W37" s="146">
        <v>2.0023735059051782E-2</v>
      </c>
      <c r="X37" s="281">
        <v>2.013236767524423E-2</v>
      </c>
      <c r="Y37" s="146">
        <v>2.0064273628540855E-2</v>
      </c>
      <c r="Z37" s="146">
        <v>1.999617958183748E-2</v>
      </c>
      <c r="AA37" s="146">
        <v>1.9928085535134105E-2</v>
      </c>
      <c r="AB37" s="146">
        <v>1.9859991488430734E-2</v>
      </c>
      <c r="AC37" s="213">
        <v>1.9791897441727359E-2</v>
      </c>
      <c r="AD37" s="146">
        <v>1.9723803395023984E-2</v>
      </c>
      <c r="AE37" s="425">
        <v>1.9655709348320609E-2</v>
      </c>
      <c r="AF37" s="422">
        <v>1.8070602712436483E-2</v>
      </c>
      <c r="AG37" s="281">
        <v>1.7608241387726414E-2</v>
      </c>
      <c r="AH37" s="426">
        <v>1.7736214259310126E-2</v>
      </c>
      <c r="AI37" s="427" t="s">
        <v>49</v>
      </c>
      <c r="AJ37" s="428">
        <v>1.0289654024191197E-3</v>
      </c>
      <c r="AK37" s="429">
        <v>9.7585198010296918E-4</v>
      </c>
      <c r="AL37" s="429">
        <v>9.2273855778681878E-4</v>
      </c>
      <c r="AM37" s="429">
        <v>8.6962513547066828E-4</v>
      </c>
      <c r="AN37" s="429">
        <v>8.1651171315451788E-4</v>
      </c>
      <c r="AO37" s="429">
        <v>7.6339829083836737E-4</v>
      </c>
      <c r="AP37" s="429">
        <v>7.1028486852221687E-4</v>
      </c>
      <c r="AQ37" s="429">
        <v>6.5717144620606647E-4</v>
      </c>
      <c r="AR37" s="429">
        <v>6.0405802388991607E-4</v>
      </c>
      <c r="AS37" s="429">
        <v>5.5094460157376556E-4</v>
      </c>
      <c r="AT37" s="429">
        <v>4.9783117925761506E-4</v>
      </c>
      <c r="AU37" s="429">
        <v>4.4471775694146466E-4</v>
      </c>
      <c r="AV37" s="429">
        <v>3.9160433462531415E-4</v>
      </c>
      <c r="AW37" s="429">
        <v>3.3849091230916375E-4</v>
      </c>
      <c r="AX37" s="430">
        <v>2.8537748999301325E-4</v>
      </c>
      <c r="AY37" s="429">
        <v>2.6366105883385E-4</v>
      </c>
      <c r="AZ37" s="429">
        <v>2.4194462767468682E-4</v>
      </c>
      <c r="BA37" s="429">
        <v>2.202281965155236E-4</v>
      </c>
      <c r="BB37" s="429">
        <v>1.9851176535636038E-4</v>
      </c>
      <c r="BC37" s="429">
        <v>1.7679533419719717E-4</v>
      </c>
      <c r="BD37" s="429">
        <v>1.5507890303803395E-4</v>
      </c>
      <c r="BE37" s="429">
        <v>1.3336247187887074E-4</v>
      </c>
      <c r="BF37" s="431">
        <v>1.1164604071970751E-4</v>
      </c>
      <c r="BG37" s="429">
        <v>1.069204528494954E-4</v>
      </c>
      <c r="BH37" s="429">
        <v>1.0219486497928329E-4</v>
      </c>
      <c r="BI37" s="429">
        <v>9.7469277109071175E-5</v>
      </c>
      <c r="BJ37" s="429">
        <v>9.274368923885905E-5</v>
      </c>
      <c r="BK37" s="429">
        <v>8.8018101368646939E-5</v>
      </c>
      <c r="BL37" s="429">
        <v>8.3292513498434828E-5</v>
      </c>
      <c r="BM37" s="432">
        <v>7.8566925628222717E-5</v>
      </c>
      <c r="BN37" s="430">
        <v>9.730884202058692E-5</v>
      </c>
      <c r="BO37" s="431">
        <v>9.0342192896110323E-5</v>
      </c>
      <c r="BP37" s="428">
        <v>9.5317518977565033E-5</v>
      </c>
    </row>
    <row r="38" spans="1:68" s="59" customFormat="1" x14ac:dyDescent="0.25">
      <c r="A38" s="2" t="s">
        <v>52</v>
      </c>
      <c r="B38" s="421">
        <v>0</v>
      </c>
      <c r="C38" s="146">
        <v>4.2776152913072982E-4</v>
      </c>
      <c r="D38" s="146">
        <v>8.5552305826145964E-4</v>
      </c>
      <c r="E38" s="146">
        <v>1.2832845873921896E-3</v>
      </c>
      <c r="F38" s="146">
        <v>1.7110461165229193E-3</v>
      </c>
      <c r="G38" s="146">
        <v>2.138807645653649E-3</v>
      </c>
      <c r="H38" s="146">
        <v>2.5665691747843791E-3</v>
      </c>
      <c r="I38" s="146">
        <v>2.9943307039151088E-3</v>
      </c>
      <c r="J38" s="146">
        <v>3.4220922330458385E-3</v>
      </c>
      <c r="K38" s="146">
        <v>3.8498537621765683E-3</v>
      </c>
      <c r="L38" s="146">
        <v>4.277615291307298E-3</v>
      </c>
      <c r="M38" s="146">
        <v>4.7053768204380281E-3</v>
      </c>
      <c r="N38" s="146">
        <v>5.1331383495687583E-3</v>
      </c>
      <c r="O38" s="146">
        <v>5.5608998786994875E-3</v>
      </c>
      <c r="P38" s="422">
        <v>5.9886614078302177E-3</v>
      </c>
      <c r="Q38" s="423">
        <v>5.2400787318514401E-3</v>
      </c>
      <c r="R38" s="424">
        <v>4.4914960558726635E-3</v>
      </c>
      <c r="S38" s="146">
        <v>3.7429133798938859E-3</v>
      </c>
      <c r="T38" s="146">
        <v>2.9943307039151088E-3</v>
      </c>
      <c r="U38" s="423">
        <v>2.2457480279363317E-3</v>
      </c>
      <c r="V38" s="146">
        <v>1.4971653519575542E-3</v>
      </c>
      <c r="W38" s="146">
        <v>7.4858267597877753E-4</v>
      </c>
      <c r="X38" s="281">
        <v>0</v>
      </c>
      <c r="Y38" s="146">
        <v>4.2450405935085065E-4</v>
      </c>
      <c r="Z38" s="146">
        <v>8.490081187017013E-4</v>
      </c>
      <c r="AA38" s="146">
        <v>1.273512178052552E-3</v>
      </c>
      <c r="AB38" s="146">
        <v>1.6980162374034026E-3</v>
      </c>
      <c r="AC38" s="213">
        <v>2.1225202967542533E-3</v>
      </c>
      <c r="AD38" s="146">
        <v>2.5470243561051039E-3</v>
      </c>
      <c r="AE38" s="425">
        <v>2.9715284154559546E-3</v>
      </c>
      <c r="AF38" s="422">
        <v>3.4878815639986156E-3</v>
      </c>
      <c r="AG38" s="281">
        <v>3.8684317141144012E-3</v>
      </c>
      <c r="AH38" s="426">
        <v>5.2001525478616775E-3</v>
      </c>
      <c r="AI38" s="427" t="s">
        <v>52</v>
      </c>
      <c r="AJ38" s="428">
        <v>2.3930594955424262E-4</v>
      </c>
      <c r="AK38" s="429">
        <v>2.2654069638894692E-4</v>
      </c>
      <c r="AL38" s="429">
        <v>2.1377544322365125E-4</v>
      </c>
      <c r="AM38" s="429">
        <v>2.0101019005835556E-4</v>
      </c>
      <c r="AN38" s="429">
        <v>1.8824493689305986E-4</v>
      </c>
      <c r="AO38" s="429">
        <v>1.7547968372776416E-4</v>
      </c>
      <c r="AP38" s="429">
        <v>1.6271443056246849E-4</v>
      </c>
      <c r="AQ38" s="429">
        <v>1.4994917739717279E-4</v>
      </c>
      <c r="AR38" s="429">
        <v>1.371839242318771E-4</v>
      </c>
      <c r="AS38" s="429">
        <v>1.2441867106658143E-4</v>
      </c>
      <c r="AT38" s="429">
        <v>1.1165341790128573E-4</v>
      </c>
      <c r="AU38" s="429">
        <v>9.8888164735990033E-5</v>
      </c>
      <c r="AV38" s="429">
        <v>8.6122911570694362E-5</v>
      </c>
      <c r="AW38" s="429">
        <v>7.3357658405398665E-5</v>
      </c>
      <c r="AX38" s="430">
        <v>6.0592405240102974E-5</v>
      </c>
      <c r="AY38" s="429">
        <v>6.1834879483182737E-5</v>
      </c>
      <c r="AZ38" s="429">
        <v>6.3077353726262493E-5</v>
      </c>
      <c r="BA38" s="429">
        <v>6.4319827969342249E-5</v>
      </c>
      <c r="BB38" s="429">
        <v>6.5562302212422005E-5</v>
      </c>
      <c r="BC38" s="429">
        <v>6.6804776455501761E-5</v>
      </c>
      <c r="BD38" s="429">
        <v>6.8047250698581517E-5</v>
      </c>
      <c r="BE38" s="429">
        <v>6.9289724941661273E-5</v>
      </c>
      <c r="BF38" s="431">
        <v>7.0532199184741029E-5</v>
      </c>
      <c r="BG38" s="429">
        <v>7.3863839437005971E-5</v>
      </c>
      <c r="BH38" s="429">
        <v>7.7195479689270898E-5</v>
      </c>
      <c r="BI38" s="429">
        <v>8.0527119941535839E-5</v>
      </c>
      <c r="BJ38" s="429">
        <v>8.3858760193800767E-5</v>
      </c>
      <c r="BK38" s="429">
        <v>8.7190400446065708E-5</v>
      </c>
      <c r="BL38" s="429">
        <v>9.0522040698330636E-5</v>
      </c>
      <c r="BM38" s="432">
        <v>9.3853680950595577E-5</v>
      </c>
      <c r="BN38" s="430">
        <v>1.1772966120343945E-4</v>
      </c>
      <c r="BO38" s="431">
        <v>1.1951696482127424E-4</v>
      </c>
      <c r="BP38" s="428">
        <v>1.1768609003080377E-4</v>
      </c>
    </row>
    <row r="39" spans="1:68" s="59" customFormat="1" x14ac:dyDescent="0.25">
      <c r="A39" s="2" t="s">
        <v>51</v>
      </c>
      <c r="B39" s="421">
        <v>2.7329387216519913E-2</v>
      </c>
      <c r="C39" s="146">
        <v>2.6546450105481165E-2</v>
      </c>
      <c r="D39" s="146">
        <v>2.5763512994442416E-2</v>
      </c>
      <c r="E39" s="146">
        <v>2.4980575883403668E-2</v>
      </c>
      <c r="F39" s="146">
        <v>2.4197638772364919E-2</v>
      </c>
      <c r="G39" s="146">
        <v>2.341470166132617E-2</v>
      </c>
      <c r="H39" s="146">
        <v>2.2631764550287418E-2</v>
      </c>
      <c r="I39" s="146">
        <v>2.1848827439248673E-2</v>
      </c>
      <c r="J39" s="146">
        <v>2.1065890328209921E-2</v>
      </c>
      <c r="K39" s="146">
        <v>2.0282953217171176E-2</v>
      </c>
      <c r="L39" s="146">
        <v>1.9500016106132424E-2</v>
      </c>
      <c r="M39" s="146">
        <v>1.8717078995093679E-2</v>
      </c>
      <c r="N39" s="146">
        <v>1.7934141884054927E-2</v>
      </c>
      <c r="O39" s="146">
        <v>1.7151204773016179E-2</v>
      </c>
      <c r="P39" s="422">
        <v>1.636826766197743E-2</v>
      </c>
      <c r="Q39" s="423">
        <v>1.597737916209005E-2</v>
      </c>
      <c r="R39" s="424">
        <v>1.5586490662202667E-2</v>
      </c>
      <c r="S39" s="146">
        <v>1.5195602162315285E-2</v>
      </c>
      <c r="T39" s="146">
        <v>1.4804713662427905E-2</v>
      </c>
      <c r="U39" s="423">
        <v>1.4413825162540523E-2</v>
      </c>
      <c r="V39" s="146">
        <v>1.402293666265314E-2</v>
      </c>
      <c r="W39" s="146">
        <v>1.363204816276576E-2</v>
      </c>
      <c r="X39" s="281">
        <v>1.3241159662878378E-2</v>
      </c>
      <c r="Y39" s="146">
        <v>1.3288058103787342E-2</v>
      </c>
      <c r="Z39" s="146">
        <v>1.3334956544696306E-2</v>
      </c>
      <c r="AA39" s="146">
        <v>1.338185498560527E-2</v>
      </c>
      <c r="AB39" s="146">
        <v>1.3428753426514234E-2</v>
      </c>
      <c r="AC39" s="213">
        <v>1.3475651867423197E-2</v>
      </c>
      <c r="AD39" s="146">
        <v>1.3522550308332161E-2</v>
      </c>
      <c r="AE39" s="425">
        <v>1.3569448749241125E-2</v>
      </c>
      <c r="AF39" s="422">
        <v>1.4145567989245536E-2</v>
      </c>
      <c r="AG39" s="281">
        <v>1.4965253555457159E-2</v>
      </c>
      <c r="AH39" s="426">
        <v>1.5230076573637751E-2</v>
      </c>
      <c r="AI39" s="427" t="s">
        <v>51</v>
      </c>
      <c r="AJ39" s="428">
        <v>1.3005773174623865E-3</v>
      </c>
      <c r="AK39" s="429">
        <v>1.2353100089043708E-3</v>
      </c>
      <c r="AL39" s="429">
        <v>1.1700427003463554E-3</v>
      </c>
      <c r="AM39" s="429">
        <v>1.1047753917883397E-3</v>
      </c>
      <c r="AN39" s="429">
        <v>1.0395080832303243E-3</v>
      </c>
      <c r="AO39" s="429">
        <v>9.7424077467230864E-4</v>
      </c>
      <c r="AP39" s="429">
        <v>9.0897346611429309E-4</v>
      </c>
      <c r="AQ39" s="429">
        <v>8.4370615755627754E-4</v>
      </c>
      <c r="AR39" s="429">
        <v>7.78438848998262E-4</v>
      </c>
      <c r="AS39" s="429">
        <v>7.1317154044024645E-4</v>
      </c>
      <c r="AT39" s="429">
        <v>6.479042318822309E-4</v>
      </c>
      <c r="AU39" s="429">
        <v>5.8263692332421535E-4</v>
      </c>
      <c r="AV39" s="429">
        <v>5.173696147661997E-4</v>
      </c>
      <c r="AW39" s="429">
        <v>4.5210230620818415E-4</v>
      </c>
      <c r="AX39" s="430">
        <v>3.8683499765016871E-4</v>
      </c>
      <c r="AY39" s="429">
        <v>4.3252497385638653E-4</v>
      </c>
      <c r="AZ39" s="429">
        <v>4.7821495006260435E-4</v>
      </c>
      <c r="BA39" s="429">
        <v>5.2390492626882212E-4</v>
      </c>
      <c r="BB39" s="429">
        <v>5.6959490247503988E-4</v>
      </c>
      <c r="BC39" s="429">
        <v>6.1528487868125776E-4</v>
      </c>
      <c r="BD39" s="429">
        <v>6.6097485488747553E-4</v>
      </c>
      <c r="BE39" s="429">
        <v>7.0666483109369329E-4</v>
      </c>
      <c r="BF39" s="431">
        <v>7.5235480729991117E-4</v>
      </c>
      <c r="BG39" s="429">
        <v>6.9716273532074784E-4</v>
      </c>
      <c r="BH39" s="429">
        <v>6.4197066334158452E-4</v>
      </c>
      <c r="BI39" s="429">
        <v>5.8677859136242131E-4</v>
      </c>
      <c r="BJ39" s="429">
        <v>5.3158651938325788E-4</v>
      </c>
      <c r="BK39" s="429">
        <v>4.7639444740409461E-4</v>
      </c>
      <c r="BL39" s="429">
        <v>4.2120237542493135E-4</v>
      </c>
      <c r="BM39" s="432">
        <v>3.6601030344576803E-4</v>
      </c>
      <c r="BN39" s="430">
        <v>3.5935797999785748E-4</v>
      </c>
      <c r="BO39" s="431">
        <v>7.2265724796559275E-4</v>
      </c>
      <c r="BP39" s="428">
        <v>1.342469192078361E-3</v>
      </c>
    </row>
    <row r="40" spans="1:68" s="59" customFormat="1" x14ac:dyDescent="0.25">
      <c r="A40" s="2" t="s">
        <v>50</v>
      </c>
      <c r="B40" s="421">
        <v>0</v>
      </c>
      <c r="C40" s="146">
        <v>0</v>
      </c>
      <c r="D40" s="146">
        <v>0</v>
      </c>
      <c r="E40" s="146">
        <v>0</v>
      </c>
      <c r="F40" s="146">
        <v>0</v>
      </c>
      <c r="G40" s="146">
        <v>0</v>
      </c>
      <c r="H40" s="146">
        <v>0</v>
      </c>
      <c r="I40" s="146">
        <v>0</v>
      </c>
      <c r="J40" s="146">
        <v>0</v>
      </c>
      <c r="K40" s="146">
        <v>0</v>
      </c>
      <c r="L40" s="146">
        <v>0</v>
      </c>
      <c r="M40" s="146">
        <v>0</v>
      </c>
      <c r="N40" s="146">
        <v>0</v>
      </c>
      <c r="O40" s="146">
        <v>0</v>
      </c>
      <c r="P40" s="422">
        <v>0</v>
      </c>
      <c r="Q40" s="423">
        <v>0</v>
      </c>
      <c r="R40" s="424">
        <v>0</v>
      </c>
      <c r="S40" s="146">
        <v>0</v>
      </c>
      <c r="T40" s="146">
        <v>0</v>
      </c>
      <c r="U40" s="423">
        <v>0</v>
      </c>
      <c r="V40" s="146">
        <v>0</v>
      </c>
      <c r="W40" s="146">
        <v>0</v>
      </c>
      <c r="X40" s="281">
        <v>0</v>
      </c>
      <c r="Y40" s="146">
        <v>0</v>
      </c>
      <c r="Z40" s="146">
        <v>0</v>
      </c>
      <c r="AA40" s="146">
        <v>0</v>
      </c>
      <c r="AB40" s="146">
        <v>0</v>
      </c>
      <c r="AC40" s="213">
        <v>0</v>
      </c>
      <c r="AD40" s="146">
        <v>0</v>
      </c>
      <c r="AE40" s="425">
        <v>0</v>
      </c>
      <c r="AF40" s="422">
        <v>0</v>
      </c>
      <c r="AG40" s="281">
        <v>0</v>
      </c>
      <c r="AH40" s="426">
        <v>0</v>
      </c>
      <c r="AI40" s="427" t="s">
        <v>50</v>
      </c>
      <c r="AJ40" s="428">
        <v>2.3930594955424262E-4</v>
      </c>
      <c r="AK40" s="429">
        <v>2.2654069638894692E-4</v>
      </c>
      <c r="AL40" s="429">
        <v>2.1377544322365125E-4</v>
      </c>
      <c r="AM40" s="429">
        <v>2.0101019005835556E-4</v>
      </c>
      <c r="AN40" s="429">
        <v>1.8824493689305986E-4</v>
      </c>
      <c r="AO40" s="429">
        <v>1.7547968372776416E-4</v>
      </c>
      <c r="AP40" s="429">
        <v>1.6271443056246849E-4</v>
      </c>
      <c r="AQ40" s="429">
        <v>1.4994917739717279E-4</v>
      </c>
      <c r="AR40" s="429">
        <v>1.371839242318771E-4</v>
      </c>
      <c r="AS40" s="429">
        <v>1.2441867106658143E-4</v>
      </c>
      <c r="AT40" s="429">
        <v>1.1165341790128573E-4</v>
      </c>
      <c r="AU40" s="429">
        <v>9.8888164735990033E-5</v>
      </c>
      <c r="AV40" s="429">
        <v>8.6122911570694362E-5</v>
      </c>
      <c r="AW40" s="429">
        <v>7.3357658405398665E-5</v>
      </c>
      <c r="AX40" s="430">
        <v>6.0592405240102974E-5</v>
      </c>
      <c r="AY40" s="429">
        <v>6.1834879483182737E-5</v>
      </c>
      <c r="AZ40" s="429">
        <v>6.3077353726262493E-5</v>
      </c>
      <c r="BA40" s="429">
        <v>6.4319827969342249E-5</v>
      </c>
      <c r="BB40" s="429">
        <v>6.5562302212422005E-5</v>
      </c>
      <c r="BC40" s="429">
        <v>6.6804776455501761E-5</v>
      </c>
      <c r="BD40" s="429">
        <v>6.8047250698581517E-5</v>
      </c>
      <c r="BE40" s="429">
        <v>6.9289724941661273E-5</v>
      </c>
      <c r="BF40" s="431">
        <v>7.0532199184741029E-5</v>
      </c>
      <c r="BG40" s="429">
        <v>7.3863839437005971E-5</v>
      </c>
      <c r="BH40" s="429">
        <v>7.7195479689270898E-5</v>
      </c>
      <c r="BI40" s="429">
        <v>8.0527119941535839E-5</v>
      </c>
      <c r="BJ40" s="429">
        <v>8.3858760193800767E-5</v>
      </c>
      <c r="BK40" s="429">
        <v>8.7190400446065708E-5</v>
      </c>
      <c r="BL40" s="429">
        <v>9.0522040698330636E-5</v>
      </c>
      <c r="BM40" s="432">
        <v>9.3853680950595577E-5</v>
      </c>
      <c r="BN40" s="430">
        <v>1.1877210770206461E-4</v>
      </c>
      <c r="BO40" s="431">
        <v>1.1951696482127424E-4</v>
      </c>
      <c r="BP40" s="428">
        <v>1.1768609003080377E-4</v>
      </c>
    </row>
    <row r="41" spans="1:68" s="59" customFormat="1" x14ac:dyDescent="0.25">
      <c r="A41" s="2" t="s">
        <v>53</v>
      </c>
      <c r="B41" s="421">
        <v>3.9522747735362867E-3</v>
      </c>
      <c r="C41" s="146">
        <v>4.0977309617001387E-3</v>
      </c>
      <c r="D41" s="146">
        <v>4.2431871498639908E-3</v>
      </c>
      <c r="E41" s="146">
        <v>4.3886433380278429E-3</v>
      </c>
      <c r="F41" s="146">
        <v>4.5340995261916959E-3</v>
      </c>
      <c r="G41" s="146">
        <v>4.679555714355548E-3</v>
      </c>
      <c r="H41" s="146">
        <v>4.8250119025194001E-3</v>
      </c>
      <c r="I41" s="146">
        <v>4.9704680906832522E-3</v>
      </c>
      <c r="J41" s="146">
        <v>5.1159242788471043E-3</v>
      </c>
      <c r="K41" s="146">
        <v>5.2613804670109572E-3</v>
      </c>
      <c r="L41" s="146">
        <v>5.4068366551748084E-3</v>
      </c>
      <c r="M41" s="146">
        <v>5.5522928433386614E-3</v>
      </c>
      <c r="N41" s="146">
        <v>5.6977490315025135E-3</v>
      </c>
      <c r="O41" s="146">
        <v>5.8432052196663656E-3</v>
      </c>
      <c r="P41" s="422">
        <v>5.9886614078302177E-3</v>
      </c>
      <c r="Q41" s="423">
        <v>5.4212050036551961E-3</v>
      </c>
      <c r="R41" s="424">
        <v>4.8537485994801736E-3</v>
      </c>
      <c r="S41" s="146">
        <v>4.2862921953051511E-3</v>
      </c>
      <c r="T41" s="146">
        <v>3.7188357911301295E-3</v>
      </c>
      <c r="U41" s="423">
        <v>3.1513793869551074E-3</v>
      </c>
      <c r="V41" s="146">
        <v>2.5839229827800854E-3</v>
      </c>
      <c r="W41" s="146">
        <v>2.0164665786050638E-3</v>
      </c>
      <c r="X41" s="281">
        <v>1.4490101744300411E-3</v>
      </c>
      <c r="Y41" s="146">
        <v>1.6665127802908859E-3</v>
      </c>
      <c r="Z41" s="146">
        <v>1.8840153861517306E-3</v>
      </c>
      <c r="AA41" s="146">
        <v>2.1015179920125752E-3</v>
      </c>
      <c r="AB41" s="146">
        <v>2.3190205978734202E-3</v>
      </c>
      <c r="AC41" s="213">
        <v>2.5365232037342653E-3</v>
      </c>
      <c r="AD41" s="146">
        <v>2.7540258095951099E-3</v>
      </c>
      <c r="AE41" s="425">
        <v>2.9715284154559546E-3</v>
      </c>
      <c r="AF41" s="422">
        <v>3.4878815639986156E-3</v>
      </c>
      <c r="AG41" s="281">
        <v>5.614494687469938E-3</v>
      </c>
      <c r="AH41" s="426">
        <v>6.8169579504812946E-3</v>
      </c>
      <c r="AI41" s="427" t="s">
        <v>53</v>
      </c>
      <c r="AJ41" s="428">
        <v>2.2817815518632129E-2</v>
      </c>
      <c r="AK41" s="429">
        <v>2.1888288592563088E-2</v>
      </c>
      <c r="AL41" s="429">
        <v>2.095876166649405E-2</v>
      </c>
      <c r="AM41" s="429">
        <v>2.0029234740425009E-2</v>
      </c>
      <c r="AN41" s="429">
        <v>1.9099707814355972E-2</v>
      </c>
      <c r="AO41" s="429">
        <v>1.8170180888286931E-2</v>
      </c>
      <c r="AP41" s="429">
        <v>1.724065396221789E-2</v>
      </c>
      <c r="AQ41" s="429">
        <v>1.6311127036148853E-2</v>
      </c>
      <c r="AR41" s="429">
        <v>1.5381600110079812E-2</v>
      </c>
      <c r="AS41" s="429">
        <v>1.4452073184010773E-2</v>
      </c>
      <c r="AT41" s="429">
        <v>1.3522546257941734E-2</v>
      </c>
      <c r="AU41" s="429">
        <v>1.2593019331872695E-2</v>
      </c>
      <c r="AV41" s="429">
        <v>1.1663492405803656E-2</v>
      </c>
      <c r="AW41" s="429">
        <v>1.0733965479734616E-2</v>
      </c>
      <c r="AX41" s="430">
        <v>9.8044385536655756E-3</v>
      </c>
      <c r="AY41" s="429">
        <v>1.0048959825242272E-2</v>
      </c>
      <c r="AZ41" s="429">
        <v>1.0293481096818968E-2</v>
      </c>
      <c r="BA41" s="429">
        <v>1.0538002368395664E-2</v>
      </c>
      <c r="BB41" s="429">
        <v>1.078252363997236E-2</v>
      </c>
      <c r="BC41" s="429">
        <v>1.1027044911549056E-2</v>
      </c>
      <c r="BD41" s="429">
        <v>1.1271566183125753E-2</v>
      </c>
      <c r="BE41" s="429">
        <v>1.1516087454702449E-2</v>
      </c>
      <c r="BF41" s="431">
        <v>1.1760608726279145E-2</v>
      </c>
      <c r="BG41" s="429">
        <v>1.263837993521446E-2</v>
      </c>
      <c r="BH41" s="429">
        <v>1.3516151144149773E-2</v>
      </c>
      <c r="BI41" s="429">
        <v>1.4393922353085087E-2</v>
      </c>
      <c r="BJ41" s="429">
        <v>1.5271693562020402E-2</v>
      </c>
      <c r="BK41" s="429">
        <v>1.6149464770955715E-2</v>
      </c>
      <c r="BL41" s="429">
        <v>1.7027235979891031E-2</v>
      </c>
      <c r="BM41" s="432">
        <v>1.7905007188826344E-2</v>
      </c>
      <c r="BN41" s="430">
        <v>2.0136620353340497E-2</v>
      </c>
      <c r="BO41" s="431">
        <v>2.072831993255227E-2</v>
      </c>
      <c r="BP41" s="428">
        <v>2.2411640006063192E-2</v>
      </c>
    </row>
    <row r="42" spans="1:68" s="59" customFormat="1" x14ac:dyDescent="0.25">
      <c r="A42" s="2" t="s">
        <v>54</v>
      </c>
      <c r="B42" s="421">
        <v>2.7089116554867999E-2</v>
      </c>
      <c r="C42" s="146">
        <v>2.6747726991201655E-2</v>
      </c>
      <c r="D42" s="146">
        <v>2.6406337427535315E-2</v>
      </c>
      <c r="E42" s="146">
        <v>2.6064947863868971E-2</v>
      </c>
      <c r="F42" s="146">
        <v>2.5723558300202627E-2</v>
      </c>
      <c r="G42" s="146">
        <v>2.5382168736536287E-2</v>
      </c>
      <c r="H42" s="146">
        <v>2.5040779172869943E-2</v>
      </c>
      <c r="I42" s="146">
        <v>2.4699389609203599E-2</v>
      </c>
      <c r="J42" s="146">
        <v>2.4358000045537259E-2</v>
      </c>
      <c r="K42" s="146">
        <v>2.4016610481870915E-2</v>
      </c>
      <c r="L42" s="146">
        <v>2.3675220918204575E-2</v>
      </c>
      <c r="M42" s="146">
        <v>2.3333831354538231E-2</v>
      </c>
      <c r="N42" s="146">
        <v>2.2992441790871888E-2</v>
      </c>
      <c r="O42" s="146">
        <v>2.2651052227205547E-2</v>
      </c>
      <c r="P42" s="422">
        <v>2.2309662663539204E-2</v>
      </c>
      <c r="Q42" s="423">
        <v>2.2562498204409052E-2</v>
      </c>
      <c r="R42" s="424">
        <v>2.2815333745278905E-2</v>
      </c>
      <c r="S42" s="146">
        <v>2.3068169286148753E-2</v>
      </c>
      <c r="T42" s="146">
        <v>2.3321004827018606E-2</v>
      </c>
      <c r="U42" s="423">
        <v>2.3573840367888454E-2</v>
      </c>
      <c r="V42" s="146">
        <v>2.3826675908758303E-2</v>
      </c>
      <c r="W42" s="146">
        <v>2.4079511449628156E-2</v>
      </c>
      <c r="X42" s="281">
        <v>2.4332346990498004E-2</v>
      </c>
      <c r="Y42" s="146">
        <v>2.3629081427864445E-2</v>
      </c>
      <c r="Z42" s="146">
        <v>2.2925815865230882E-2</v>
      </c>
      <c r="AA42" s="146">
        <v>2.2222550302597323E-2</v>
      </c>
      <c r="AB42" s="146">
        <v>2.151928473996376E-2</v>
      </c>
      <c r="AC42" s="213">
        <v>2.0816019177330201E-2</v>
      </c>
      <c r="AD42" s="146">
        <v>2.0112753614696638E-2</v>
      </c>
      <c r="AE42" s="425">
        <v>1.9409488052063079E-2</v>
      </c>
      <c r="AF42" s="422">
        <v>1.9737731154856959E-2</v>
      </c>
      <c r="AG42" s="281">
        <v>1.9563447742364293E-2</v>
      </c>
      <c r="AH42" s="426">
        <v>1.8961887551733485E-2</v>
      </c>
      <c r="AI42" s="427" t="s">
        <v>54</v>
      </c>
      <c r="AJ42" s="428">
        <v>4.44073055939085E-2</v>
      </c>
      <c r="AK42" s="429">
        <v>4.4278508108715801E-2</v>
      </c>
      <c r="AL42" s="429">
        <v>4.4149710623523096E-2</v>
      </c>
      <c r="AM42" s="429">
        <v>4.4020913138330398E-2</v>
      </c>
      <c r="AN42" s="429">
        <v>4.3892115653137699E-2</v>
      </c>
      <c r="AO42" s="429">
        <v>4.3763318167945001E-2</v>
      </c>
      <c r="AP42" s="429">
        <v>4.3634520682752295E-2</v>
      </c>
      <c r="AQ42" s="429">
        <v>4.3505723197559597E-2</v>
      </c>
      <c r="AR42" s="429">
        <v>4.3376925712366898E-2</v>
      </c>
      <c r="AS42" s="429">
        <v>4.3248128227174193E-2</v>
      </c>
      <c r="AT42" s="429">
        <v>4.3119330741981494E-2</v>
      </c>
      <c r="AU42" s="429">
        <v>4.2990533256788796E-2</v>
      </c>
      <c r="AV42" s="429">
        <v>4.2861735771596098E-2</v>
      </c>
      <c r="AW42" s="429">
        <v>4.2732938286403392E-2</v>
      </c>
      <c r="AX42" s="430">
        <v>4.2604140801210694E-2</v>
      </c>
      <c r="AY42" s="429">
        <v>4.4195364659300511E-2</v>
      </c>
      <c r="AZ42" s="429">
        <v>4.5786588517390328E-2</v>
      </c>
      <c r="BA42" s="429">
        <v>4.7377812375480152E-2</v>
      </c>
      <c r="BB42" s="429">
        <v>4.8969036233569969E-2</v>
      </c>
      <c r="BC42" s="429">
        <v>5.0560260091659787E-2</v>
      </c>
      <c r="BD42" s="429">
        <v>5.2151483949749611E-2</v>
      </c>
      <c r="BE42" s="429">
        <v>5.3742707807839428E-2</v>
      </c>
      <c r="BF42" s="431">
        <v>5.5333931665929245E-2</v>
      </c>
      <c r="BG42" s="429">
        <v>5.4262977968077129E-2</v>
      </c>
      <c r="BH42" s="429">
        <v>5.3192024270225013E-2</v>
      </c>
      <c r="BI42" s="429">
        <v>5.2121070572372905E-2</v>
      </c>
      <c r="BJ42" s="429">
        <v>5.1050116874520789E-2</v>
      </c>
      <c r="BK42" s="429">
        <v>4.9979163176668673E-2</v>
      </c>
      <c r="BL42" s="429">
        <v>4.8908209478816557E-2</v>
      </c>
      <c r="BM42" s="432">
        <v>4.7837255780964441E-2</v>
      </c>
      <c r="BN42" s="430">
        <v>4.7912765863162364E-2</v>
      </c>
      <c r="BO42" s="431">
        <v>4.9278452931775324E-2</v>
      </c>
      <c r="BP42" s="428">
        <v>5.1749658567727765E-2</v>
      </c>
    </row>
    <row r="43" spans="1:68" s="59" customFormat="1" x14ac:dyDescent="0.25">
      <c r="A43" s="2" t="s">
        <v>56</v>
      </c>
      <c r="B43" s="421">
        <v>5.5243833206510773E-2</v>
      </c>
      <c r="C43" s="146">
        <v>5.7050852573346196E-2</v>
      </c>
      <c r="D43" s="146">
        <v>5.8857871940181619E-2</v>
      </c>
      <c r="E43" s="146">
        <v>6.0664891307017049E-2</v>
      </c>
      <c r="F43" s="146">
        <v>6.2471910673852472E-2</v>
      </c>
      <c r="G43" s="146">
        <v>6.4278930040687896E-2</v>
      </c>
      <c r="H43" s="146">
        <v>6.6085949407523326E-2</v>
      </c>
      <c r="I43" s="146">
        <v>6.7892968774358742E-2</v>
      </c>
      <c r="J43" s="146">
        <v>6.9699988141194172E-2</v>
      </c>
      <c r="K43" s="146">
        <v>7.1507007508029588E-2</v>
      </c>
      <c r="L43" s="146">
        <v>7.3314026874865018E-2</v>
      </c>
      <c r="M43" s="146">
        <v>7.5121046241700434E-2</v>
      </c>
      <c r="N43" s="146">
        <v>7.6928065608535864E-2</v>
      </c>
      <c r="O43" s="146">
        <v>7.8735084975371294E-2</v>
      </c>
      <c r="P43" s="422">
        <v>8.0542104342206711E-2</v>
      </c>
      <c r="Q43" s="423">
        <v>8.0181050384881714E-2</v>
      </c>
      <c r="R43" s="424">
        <v>7.9819996427556716E-2</v>
      </c>
      <c r="S43" s="146">
        <v>7.9458942470231705E-2</v>
      </c>
      <c r="T43" s="146">
        <v>7.9097888512906708E-2</v>
      </c>
      <c r="U43" s="423">
        <v>7.8736834555581711E-2</v>
      </c>
      <c r="V43" s="146">
        <v>7.83757805982567E-2</v>
      </c>
      <c r="W43" s="146">
        <v>7.8014726640931703E-2</v>
      </c>
      <c r="X43" s="281">
        <v>7.7653672683606706E-2</v>
      </c>
      <c r="Y43" s="146">
        <v>7.6572427802820989E-2</v>
      </c>
      <c r="Z43" s="146">
        <v>7.5491182922035271E-2</v>
      </c>
      <c r="AA43" s="146">
        <v>7.4409938041249554E-2</v>
      </c>
      <c r="AB43" s="146">
        <v>7.3328693160463851E-2</v>
      </c>
      <c r="AC43" s="213">
        <v>7.2247448279678134E-2</v>
      </c>
      <c r="AD43" s="146">
        <v>7.1166203398892416E-2</v>
      </c>
      <c r="AE43" s="425">
        <v>7.0084958518106699E-2</v>
      </c>
      <c r="AF43" s="422">
        <v>6.7245160949547647E-2</v>
      </c>
      <c r="AG43" s="281">
        <v>6.5663426372164366E-2</v>
      </c>
      <c r="AH43" s="426">
        <v>6.7908718823909545E-2</v>
      </c>
      <c r="AI43" s="427" t="s">
        <v>56</v>
      </c>
      <c r="AJ43" s="428">
        <v>1.4518155614844241E-2</v>
      </c>
      <c r="AK43" s="429">
        <v>1.3609537729335954E-2</v>
      </c>
      <c r="AL43" s="429">
        <v>1.2700919843827665E-2</v>
      </c>
      <c r="AM43" s="429">
        <v>1.1792301958319379E-2</v>
      </c>
      <c r="AN43" s="429">
        <v>1.088368407281109E-2</v>
      </c>
      <c r="AO43" s="429">
        <v>9.9750661873028029E-3</v>
      </c>
      <c r="AP43" s="429">
        <v>9.0664483017945142E-3</v>
      </c>
      <c r="AQ43" s="429">
        <v>8.1578304162862273E-3</v>
      </c>
      <c r="AR43" s="429">
        <v>7.2492125307779395E-3</v>
      </c>
      <c r="AS43" s="429">
        <v>6.3405946452696517E-3</v>
      </c>
      <c r="AT43" s="429">
        <v>5.4319767597613648E-3</v>
      </c>
      <c r="AU43" s="429">
        <v>4.5233588742530761E-3</v>
      </c>
      <c r="AV43" s="429">
        <v>3.6147409887447891E-3</v>
      </c>
      <c r="AW43" s="429">
        <v>2.7061231032365005E-3</v>
      </c>
      <c r="AX43" s="430">
        <v>1.7975052177282131E-3</v>
      </c>
      <c r="AY43" s="429">
        <v>1.6367771630091822E-3</v>
      </c>
      <c r="AZ43" s="429">
        <v>1.4760491082901513E-3</v>
      </c>
      <c r="BA43" s="429">
        <v>1.3153210535711201E-3</v>
      </c>
      <c r="BB43" s="429">
        <v>1.1545929988520892E-3</v>
      </c>
      <c r="BC43" s="429">
        <v>9.9386494413305831E-4</v>
      </c>
      <c r="BD43" s="429">
        <v>8.3313688941402729E-4</v>
      </c>
      <c r="BE43" s="429">
        <v>6.7240883469499627E-4</v>
      </c>
      <c r="BF43" s="431">
        <v>5.1168077997596536E-4</v>
      </c>
      <c r="BG43" s="429">
        <v>4.5625510153774477E-4</v>
      </c>
      <c r="BH43" s="429">
        <v>4.0082942309952412E-4</v>
      </c>
      <c r="BI43" s="429">
        <v>3.4540374466130353E-4</v>
      </c>
      <c r="BJ43" s="429">
        <v>2.8997806622308288E-4</v>
      </c>
      <c r="BK43" s="429">
        <v>2.3455238778486229E-4</v>
      </c>
      <c r="BL43" s="429">
        <v>1.7912670934664169E-4</v>
      </c>
      <c r="BM43" s="432">
        <v>1.2370103090842105E-4</v>
      </c>
      <c r="BN43" s="430">
        <v>1.5611461156796319E-4</v>
      </c>
      <c r="BO43" s="431">
        <v>1.6102143508389354E-4</v>
      </c>
      <c r="BP43" s="428">
        <v>1.8322123061204944E-4</v>
      </c>
    </row>
    <row r="44" spans="1:68" s="59" customFormat="1" x14ac:dyDescent="0.25">
      <c r="A44" s="2" t="s">
        <v>55</v>
      </c>
      <c r="B44" s="421">
        <v>3.5641963731947494E-2</v>
      </c>
      <c r="C44" s="146">
        <v>3.6414047360630558E-2</v>
      </c>
      <c r="D44" s="146">
        <v>3.7186130989313622E-2</v>
      </c>
      <c r="E44" s="146">
        <v>3.7958214617996693E-2</v>
      </c>
      <c r="F44" s="146">
        <v>3.8730298246679756E-2</v>
      </c>
      <c r="G44" s="146">
        <v>3.950238187536282E-2</v>
      </c>
      <c r="H44" s="146">
        <v>4.0274465504045884E-2</v>
      </c>
      <c r="I44" s="146">
        <v>4.1046549132728954E-2</v>
      </c>
      <c r="J44" s="146">
        <v>4.1818632761412018E-2</v>
      </c>
      <c r="K44" s="146">
        <v>4.2590716390095082E-2</v>
      </c>
      <c r="L44" s="146">
        <v>4.3362800018778146E-2</v>
      </c>
      <c r="M44" s="146">
        <v>4.4134883647461209E-2</v>
      </c>
      <c r="N44" s="146">
        <v>4.490696727614428E-2</v>
      </c>
      <c r="O44" s="146">
        <v>4.5679050904827344E-2</v>
      </c>
      <c r="P44" s="422">
        <v>4.6451134533510408E-2</v>
      </c>
      <c r="Q44" s="423">
        <v>4.6146610827486285E-2</v>
      </c>
      <c r="R44" s="424">
        <v>4.5842087121462163E-2</v>
      </c>
      <c r="S44" s="146">
        <v>4.5537563415438041E-2</v>
      </c>
      <c r="T44" s="146">
        <v>4.5233039709413919E-2</v>
      </c>
      <c r="U44" s="423">
        <v>4.4928516003389804E-2</v>
      </c>
      <c r="V44" s="146">
        <v>4.4623992297365682E-2</v>
      </c>
      <c r="W44" s="146">
        <v>4.431946859134156E-2</v>
      </c>
      <c r="X44" s="281">
        <v>4.4014944885317438E-2</v>
      </c>
      <c r="Y44" s="146">
        <v>4.3399334032891861E-2</v>
      </c>
      <c r="Z44" s="146">
        <v>4.2783723180466283E-2</v>
      </c>
      <c r="AA44" s="146">
        <v>4.2168112328040706E-2</v>
      </c>
      <c r="AB44" s="146">
        <v>4.1552501475615136E-2</v>
      </c>
      <c r="AC44" s="213">
        <v>4.0936890623189559E-2</v>
      </c>
      <c r="AD44" s="146">
        <v>4.0321279770763982E-2</v>
      </c>
      <c r="AE44" s="425">
        <v>3.9705668918338405E-2</v>
      </c>
      <c r="AF44" s="422">
        <v>3.7591226051580086E-2</v>
      </c>
      <c r="AG44" s="281">
        <v>3.6290785850776171E-2</v>
      </c>
      <c r="AH44" s="426">
        <v>3.5289854908570673E-2</v>
      </c>
      <c r="AI44" s="427" t="s">
        <v>55</v>
      </c>
      <c r="AJ44" s="428">
        <v>1.7413180535574658E-2</v>
      </c>
      <c r="AK44" s="429">
        <v>1.6951431298014151E-2</v>
      </c>
      <c r="AL44" s="429">
        <v>1.6489682060453644E-2</v>
      </c>
      <c r="AM44" s="429">
        <v>1.6027932822893137E-2</v>
      </c>
      <c r="AN44" s="429">
        <v>1.5566183585332629E-2</v>
      </c>
      <c r="AO44" s="429">
        <v>1.5104434347772122E-2</v>
      </c>
      <c r="AP44" s="429">
        <v>1.4642685110211615E-2</v>
      </c>
      <c r="AQ44" s="429">
        <v>1.4180935872651108E-2</v>
      </c>
      <c r="AR44" s="429">
        <v>1.3719186635090601E-2</v>
      </c>
      <c r="AS44" s="429">
        <v>1.3257437397530093E-2</v>
      </c>
      <c r="AT44" s="429">
        <v>1.2795688159969586E-2</v>
      </c>
      <c r="AU44" s="429">
        <v>1.2333938922409079E-2</v>
      </c>
      <c r="AV44" s="429">
        <v>1.1872189684848572E-2</v>
      </c>
      <c r="AW44" s="429">
        <v>1.1410440447288065E-2</v>
      </c>
      <c r="AX44" s="430">
        <v>1.0948691209727558E-2</v>
      </c>
      <c r="AY44" s="429">
        <v>1.3541106950916985E-2</v>
      </c>
      <c r="AZ44" s="429">
        <v>1.6133522692106411E-2</v>
      </c>
      <c r="BA44" s="429">
        <v>1.8725938433295834E-2</v>
      </c>
      <c r="BB44" s="429">
        <v>2.1318354174485261E-2</v>
      </c>
      <c r="BC44" s="429">
        <v>2.3910769915674687E-2</v>
      </c>
      <c r="BD44" s="429">
        <v>2.650318565686411E-2</v>
      </c>
      <c r="BE44" s="429">
        <v>2.9095601398053537E-2</v>
      </c>
      <c r="BF44" s="431">
        <v>3.1688017139242963E-2</v>
      </c>
      <c r="BG44" s="429">
        <v>3.1725010191210302E-2</v>
      </c>
      <c r="BH44" s="429">
        <v>3.1762003243177642E-2</v>
      </c>
      <c r="BI44" s="429">
        <v>3.1798996295144981E-2</v>
      </c>
      <c r="BJ44" s="429">
        <v>3.1835989347112327E-2</v>
      </c>
      <c r="BK44" s="429">
        <v>3.1872982399079666E-2</v>
      </c>
      <c r="BL44" s="429">
        <v>3.1909975451047005E-2</v>
      </c>
      <c r="BM44" s="432">
        <v>3.1946968503014345E-2</v>
      </c>
      <c r="BN44" s="430">
        <v>3.191211147393732E-2</v>
      </c>
      <c r="BO44" s="431">
        <v>3.2700079483571023E-2</v>
      </c>
      <c r="BP44" s="428">
        <v>3.4167544295948052E-2</v>
      </c>
    </row>
    <row r="45" spans="1:68" s="59" customFormat="1" x14ac:dyDescent="0.25">
      <c r="A45" s="2" t="s">
        <v>58</v>
      </c>
      <c r="B45" s="421">
        <v>0</v>
      </c>
      <c r="C45" s="146">
        <v>0</v>
      </c>
      <c r="D45" s="146">
        <v>0</v>
      </c>
      <c r="E45" s="146">
        <v>0</v>
      </c>
      <c r="F45" s="146">
        <v>0</v>
      </c>
      <c r="G45" s="146">
        <v>0</v>
      </c>
      <c r="H45" s="146">
        <v>0</v>
      </c>
      <c r="I45" s="146">
        <v>0</v>
      </c>
      <c r="J45" s="146">
        <v>0</v>
      </c>
      <c r="K45" s="146">
        <v>0</v>
      </c>
      <c r="L45" s="146">
        <v>0</v>
      </c>
      <c r="M45" s="146">
        <v>0</v>
      </c>
      <c r="N45" s="146">
        <v>0</v>
      </c>
      <c r="O45" s="146">
        <v>0</v>
      </c>
      <c r="P45" s="422">
        <v>0</v>
      </c>
      <c r="Q45" s="423">
        <v>0</v>
      </c>
      <c r="R45" s="424">
        <v>0</v>
      </c>
      <c r="S45" s="146">
        <v>0</v>
      </c>
      <c r="T45" s="146">
        <v>0</v>
      </c>
      <c r="U45" s="423">
        <v>0</v>
      </c>
      <c r="V45" s="146">
        <v>0</v>
      </c>
      <c r="W45" s="146">
        <v>0</v>
      </c>
      <c r="X45" s="281">
        <v>0</v>
      </c>
      <c r="Y45" s="146">
        <v>0</v>
      </c>
      <c r="Z45" s="146">
        <v>0</v>
      </c>
      <c r="AA45" s="146">
        <v>0</v>
      </c>
      <c r="AB45" s="146">
        <v>0</v>
      </c>
      <c r="AC45" s="213">
        <v>0</v>
      </c>
      <c r="AD45" s="146">
        <v>0</v>
      </c>
      <c r="AE45" s="425">
        <v>0</v>
      </c>
      <c r="AF45" s="422">
        <v>0</v>
      </c>
      <c r="AG45" s="281">
        <v>0</v>
      </c>
      <c r="AH45" s="426">
        <v>0</v>
      </c>
      <c r="AI45" s="427" t="s">
        <v>58</v>
      </c>
      <c r="AJ45" s="428">
        <v>6.0964483261545554E-4</v>
      </c>
      <c r="AK45" s="429">
        <v>5.9158534285518667E-4</v>
      </c>
      <c r="AL45" s="429">
        <v>5.735258530949177E-4</v>
      </c>
      <c r="AM45" s="429">
        <v>5.5546636333464884E-4</v>
      </c>
      <c r="AN45" s="429">
        <v>5.3740687357437997E-4</v>
      </c>
      <c r="AO45" s="429">
        <v>5.19347383814111E-4</v>
      </c>
      <c r="AP45" s="429">
        <v>5.0128789405384214E-4</v>
      </c>
      <c r="AQ45" s="429">
        <v>4.8322840429357327E-4</v>
      </c>
      <c r="AR45" s="429">
        <v>4.6516891453330435E-4</v>
      </c>
      <c r="AS45" s="429">
        <v>4.4710942477303544E-4</v>
      </c>
      <c r="AT45" s="429">
        <v>4.2904993501276657E-4</v>
      </c>
      <c r="AU45" s="429">
        <v>4.1099044525249765E-4</v>
      </c>
      <c r="AV45" s="429">
        <v>3.9293095549222873E-4</v>
      </c>
      <c r="AW45" s="429">
        <v>3.7487146573195987E-4</v>
      </c>
      <c r="AX45" s="430">
        <v>3.5681197597169095E-4</v>
      </c>
      <c r="AY45" s="429">
        <v>3.5863114639310189E-4</v>
      </c>
      <c r="AZ45" s="429">
        <v>3.6045031681451278E-4</v>
      </c>
      <c r="BA45" s="429">
        <v>3.6226948723592372E-4</v>
      </c>
      <c r="BB45" s="429">
        <v>3.6408865765733467E-4</v>
      </c>
      <c r="BC45" s="429">
        <v>3.6590782807874555E-4</v>
      </c>
      <c r="BD45" s="429">
        <v>3.677269985001565E-4</v>
      </c>
      <c r="BE45" s="429">
        <v>3.6954616892156738E-4</v>
      </c>
      <c r="BF45" s="431">
        <v>3.7136533934297832E-4</v>
      </c>
      <c r="BG45" s="429">
        <v>3.7837796966306225E-4</v>
      </c>
      <c r="BH45" s="429">
        <v>3.8539059998314617E-4</v>
      </c>
      <c r="BI45" s="429">
        <v>3.9240323030323009E-4</v>
      </c>
      <c r="BJ45" s="429">
        <v>3.9941586062331401E-4</v>
      </c>
      <c r="BK45" s="429">
        <v>4.0642849094339793E-4</v>
      </c>
      <c r="BL45" s="429">
        <v>4.1344112126348186E-4</v>
      </c>
      <c r="BM45" s="432">
        <v>4.2045375158356578E-4</v>
      </c>
      <c r="BN45" s="430">
        <v>4.5887536124289733E-4</v>
      </c>
      <c r="BO45" s="431">
        <v>6.6495002520319249E-4</v>
      </c>
      <c r="BP45" s="428">
        <v>6.9592864936467115E-4</v>
      </c>
    </row>
    <row r="46" spans="1:68" s="59" customFormat="1" x14ac:dyDescent="0.25">
      <c r="A46" s="2" t="s">
        <v>61</v>
      </c>
      <c r="B46" s="421">
        <v>3.9522747735362867E-3</v>
      </c>
      <c r="C46" s="146">
        <v>3.937895124885858E-3</v>
      </c>
      <c r="D46" s="146">
        <v>3.9235154762354285E-3</v>
      </c>
      <c r="E46" s="146">
        <v>3.9091358275849999E-3</v>
      </c>
      <c r="F46" s="146">
        <v>3.8947561789345712E-3</v>
      </c>
      <c r="G46" s="146">
        <v>3.8803765302841426E-3</v>
      </c>
      <c r="H46" s="146">
        <v>3.8659968816337135E-3</v>
      </c>
      <c r="I46" s="146">
        <v>3.8516172329832845E-3</v>
      </c>
      <c r="J46" s="146">
        <v>3.8372375843328558E-3</v>
      </c>
      <c r="K46" s="146">
        <v>3.8228579356824272E-3</v>
      </c>
      <c r="L46" s="146">
        <v>3.8084782870319981E-3</v>
      </c>
      <c r="M46" s="146">
        <v>3.794098638381569E-3</v>
      </c>
      <c r="N46" s="146">
        <v>3.7797189897311404E-3</v>
      </c>
      <c r="O46" s="146">
        <v>3.7653393410807118E-3</v>
      </c>
      <c r="P46" s="422">
        <v>3.7509596924302827E-3</v>
      </c>
      <c r="Q46" s="423">
        <v>3.4632160026802526E-3</v>
      </c>
      <c r="R46" s="424">
        <v>3.175472312930222E-3</v>
      </c>
      <c r="S46" s="146">
        <v>2.8877286231801919E-3</v>
      </c>
      <c r="T46" s="146">
        <v>2.5999849334301618E-3</v>
      </c>
      <c r="U46" s="423">
        <v>2.3122412436801317E-3</v>
      </c>
      <c r="V46" s="146">
        <v>2.0244975539301015E-3</v>
      </c>
      <c r="W46" s="146">
        <v>1.736753864180071E-3</v>
      </c>
      <c r="X46" s="281">
        <v>1.4490101744300411E-3</v>
      </c>
      <c r="Y46" s="146">
        <v>1.5474316133021642E-3</v>
      </c>
      <c r="Z46" s="146">
        <v>1.6458530521742871E-3</v>
      </c>
      <c r="AA46" s="146">
        <v>1.7442744910464102E-3</v>
      </c>
      <c r="AB46" s="146">
        <v>1.8426959299185331E-3</v>
      </c>
      <c r="AC46" s="213">
        <v>1.9411173687906562E-3</v>
      </c>
      <c r="AD46" s="146">
        <v>2.0395388076627791E-3</v>
      </c>
      <c r="AE46" s="425">
        <v>2.1379602465349022E-3</v>
      </c>
      <c r="AF46" s="422">
        <v>2.5301522339340773E-3</v>
      </c>
      <c r="AG46" s="281">
        <v>2.3132244295821077E-3</v>
      </c>
      <c r="AH46" s="426">
        <v>1.117567757904212E-2</v>
      </c>
      <c r="AI46" s="427" t="s">
        <v>61</v>
      </c>
      <c r="AJ46" s="428">
        <v>0.13577010876776627</v>
      </c>
      <c r="AK46" s="429">
        <v>0.13676502102013965</v>
      </c>
      <c r="AL46" s="429">
        <v>0.13775993327251304</v>
      </c>
      <c r="AM46" s="429">
        <v>0.13875484552488643</v>
      </c>
      <c r="AN46" s="429">
        <v>0.13974975777725981</v>
      </c>
      <c r="AO46" s="429">
        <v>0.1407446700296332</v>
      </c>
      <c r="AP46" s="429">
        <v>0.14173958228200659</v>
      </c>
      <c r="AQ46" s="429">
        <v>0.14273449453437997</v>
      </c>
      <c r="AR46" s="429">
        <v>0.14372940678675333</v>
      </c>
      <c r="AS46" s="429">
        <v>0.14472431903912672</v>
      </c>
      <c r="AT46" s="429">
        <v>0.14571923129150011</v>
      </c>
      <c r="AU46" s="429">
        <v>0.14671414354387349</v>
      </c>
      <c r="AV46" s="429">
        <v>0.14770905579624688</v>
      </c>
      <c r="AW46" s="429">
        <v>0.14870396804862027</v>
      </c>
      <c r="AX46" s="430">
        <v>0.14969888030099365</v>
      </c>
      <c r="AY46" s="429">
        <v>0.15000928276261374</v>
      </c>
      <c r="AZ46" s="429">
        <v>0.15031968522423383</v>
      </c>
      <c r="BA46" s="429">
        <v>0.15063008768585395</v>
      </c>
      <c r="BB46" s="429">
        <v>0.15094049014747404</v>
      </c>
      <c r="BC46" s="429">
        <v>0.15125089260909413</v>
      </c>
      <c r="BD46" s="429">
        <v>0.15156129507071425</v>
      </c>
      <c r="BE46" s="429">
        <v>0.15187169753233434</v>
      </c>
      <c r="BF46" s="431">
        <v>0.15218209999395443</v>
      </c>
      <c r="BG46" s="429">
        <v>0.15310645575196299</v>
      </c>
      <c r="BH46" s="429">
        <v>0.15403081150997155</v>
      </c>
      <c r="BI46" s="429">
        <v>0.15495516726798012</v>
      </c>
      <c r="BJ46" s="429">
        <v>0.15587952302598868</v>
      </c>
      <c r="BK46" s="429">
        <v>0.15680387878399724</v>
      </c>
      <c r="BL46" s="429">
        <v>0.1577282345420058</v>
      </c>
      <c r="BM46" s="432">
        <v>0.15865259030001436</v>
      </c>
      <c r="BN46" s="430">
        <v>0.14956408050071507</v>
      </c>
      <c r="BO46" s="431">
        <v>0.14967534220839229</v>
      </c>
      <c r="BP46" s="428">
        <v>0.15040929264971681</v>
      </c>
    </row>
    <row r="47" spans="1:68" s="59" customFormat="1" x14ac:dyDescent="0.25">
      <c r="A47" s="2" t="s">
        <v>65</v>
      </c>
      <c r="B47" s="421">
        <v>0</v>
      </c>
      <c r="C47" s="146">
        <v>0</v>
      </c>
      <c r="D47" s="146">
        <v>0</v>
      </c>
      <c r="E47" s="146">
        <v>0</v>
      </c>
      <c r="F47" s="146">
        <v>0</v>
      </c>
      <c r="G47" s="146">
        <v>0</v>
      </c>
      <c r="H47" s="146">
        <v>0</v>
      </c>
      <c r="I47" s="146">
        <v>0</v>
      </c>
      <c r="J47" s="146">
        <v>0</v>
      </c>
      <c r="K47" s="146">
        <v>0</v>
      </c>
      <c r="L47" s="146">
        <v>0</v>
      </c>
      <c r="M47" s="146">
        <v>0</v>
      </c>
      <c r="N47" s="146">
        <v>0</v>
      </c>
      <c r="O47" s="146">
        <v>0</v>
      </c>
      <c r="P47" s="422">
        <v>0</v>
      </c>
      <c r="Q47" s="423">
        <v>0</v>
      </c>
      <c r="R47" s="424">
        <v>0</v>
      </c>
      <c r="S47" s="146">
        <v>0</v>
      </c>
      <c r="T47" s="146">
        <v>0</v>
      </c>
      <c r="U47" s="423">
        <v>0</v>
      </c>
      <c r="V47" s="146">
        <v>0</v>
      </c>
      <c r="W47" s="146">
        <v>0</v>
      </c>
      <c r="X47" s="281">
        <v>0</v>
      </c>
      <c r="Y47" s="146">
        <v>0</v>
      </c>
      <c r="Z47" s="146">
        <v>0</v>
      </c>
      <c r="AA47" s="146">
        <v>0</v>
      </c>
      <c r="AB47" s="146">
        <v>0</v>
      </c>
      <c r="AC47" s="213">
        <v>0</v>
      </c>
      <c r="AD47" s="146">
        <v>0</v>
      </c>
      <c r="AE47" s="425">
        <v>0</v>
      </c>
      <c r="AF47" s="422">
        <v>0</v>
      </c>
      <c r="AG47" s="281">
        <v>0</v>
      </c>
      <c r="AH47" s="426">
        <v>0</v>
      </c>
      <c r="AI47" s="427" t="s">
        <v>65</v>
      </c>
      <c r="AJ47" s="428">
        <v>3.8147910213320967E-5</v>
      </c>
      <c r="AK47" s="429">
        <v>1.399058534798142E-4</v>
      </c>
      <c r="AL47" s="429">
        <v>2.4166379674630742E-4</v>
      </c>
      <c r="AM47" s="429">
        <v>3.4342174001280066E-4</v>
      </c>
      <c r="AN47" s="429">
        <v>4.451796832792939E-4</v>
      </c>
      <c r="AO47" s="429">
        <v>5.4693762654578709E-4</v>
      </c>
      <c r="AP47" s="429">
        <v>6.4869556981228028E-4</v>
      </c>
      <c r="AQ47" s="429">
        <v>7.5045351307877358E-4</v>
      </c>
      <c r="AR47" s="429">
        <v>8.5221145634526677E-4</v>
      </c>
      <c r="AS47" s="429">
        <v>9.5396939961175996E-4</v>
      </c>
      <c r="AT47" s="429">
        <v>1.0557273428782534E-3</v>
      </c>
      <c r="AU47" s="429">
        <v>1.1574852861447466E-3</v>
      </c>
      <c r="AV47" s="429">
        <v>1.2592432294112397E-3</v>
      </c>
      <c r="AW47" s="429">
        <v>1.3610011726777329E-3</v>
      </c>
      <c r="AX47" s="430">
        <v>1.4627591159442263E-3</v>
      </c>
      <c r="AY47" s="429">
        <v>1.2823187413552204E-3</v>
      </c>
      <c r="AZ47" s="429">
        <v>1.1018783667662145E-3</v>
      </c>
      <c r="BA47" s="429">
        <v>9.2143799217720866E-4</v>
      </c>
      <c r="BB47" s="429">
        <v>7.4099761758820277E-4</v>
      </c>
      <c r="BC47" s="429">
        <v>5.6055724299919688E-4</v>
      </c>
      <c r="BD47" s="429">
        <v>3.8011686841019098E-4</v>
      </c>
      <c r="BE47" s="429">
        <v>1.9967649382118509E-4</v>
      </c>
      <c r="BF47" s="431">
        <v>1.9236119232179255E-5</v>
      </c>
      <c r="BG47" s="429">
        <v>1.9680036654642739E-5</v>
      </c>
      <c r="BH47" s="429">
        <v>2.0123954077106226E-5</v>
      </c>
      <c r="BI47" s="429">
        <v>2.0567871499569709E-5</v>
      </c>
      <c r="BJ47" s="429">
        <v>2.1011788922033196E-5</v>
      </c>
      <c r="BK47" s="429">
        <v>2.145570634449668E-5</v>
      </c>
      <c r="BL47" s="429">
        <v>2.1899623766960164E-5</v>
      </c>
      <c r="BM47" s="432">
        <v>2.2343541189423651E-5</v>
      </c>
      <c r="BN47" s="430">
        <v>2.0124817099833062E-5</v>
      </c>
      <c r="BO47" s="431">
        <v>1.7292329551702491E-2</v>
      </c>
      <c r="BP47" s="428">
        <v>6.8962543889914736E-5</v>
      </c>
    </row>
    <row r="48" spans="1:68" s="59" customFormat="1" x14ac:dyDescent="0.25">
      <c r="A48" s="2" t="s">
        <v>62</v>
      </c>
      <c r="B48" s="421">
        <v>0</v>
      </c>
      <c r="C48" s="146">
        <v>0</v>
      </c>
      <c r="D48" s="146">
        <v>0</v>
      </c>
      <c r="E48" s="146">
        <v>0</v>
      </c>
      <c r="F48" s="146">
        <v>0</v>
      </c>
      <c r="G48" s="146">
        <v>0</v>
      </c>
      <c r="H48" s="146">
        <v>0</v>
      </c>
      <c r="I48" s="146">
        <v>0</v>
      </c>
      <c r="J48" s="146">
        <v>0</v>
      </c>
      <c r="K48" s="146">
        <v>0</v>
      </c>
      <c r="L48" s="146">
        <v>0</v>
      </c>
      <c r="M48" s="146">
        <v>0</v>
      </c>
      <c r="N48" s="146">
        <v>0</v>
      </c>
      <c r="O48" s="146">
        <v>0</v>
      </c>
      <c r="P48" s="422">
        <v>0</v>
      </c>
      <c r="Q48" s="423">
        <v>0</v>
      </c>
      <c r="R48" s="424">
        <v>0</v>
      </c>
      <c r="S48" s="146">
        <v>0</v>
      </c>
      <c r="T48" s="146">
        <v>0</v>
      </c>
      <c r="U48" s="423">
        <v>0</v>
      </c>
      <c r="V48" s="146">
        <v>0</v>
      </c>
      <c r="W48" s="146">
        <v>0</v>
      </c>
      <c r="X48" s="281">
        <v>0</v>
      </c>
      <c r="Y48" s="146">
        <v>0</v>
      </c>
      <c r="Z48" s="146">
        <v>0</v>
      </c>
      <c r="AA48" s="146">
        <v>0</v>
      </c>
      <c r="AB48" s="146">
        <v>0</v>
      </c>
      <c r="AC48" s="213">
        <v>0</v>
      </c>
      <c r="AD48" s="146">
        <v>0</v>
      </c>
      <c r="AE48" s="425">
        <v>0</v>
      </c>
      <c r="AF48" s="422">
        <v>0</v>
      </c>
      <c r="AG48" s="281">
        <v>0</v>
      </c>
      <c r="AH48" s="426">
        <v>0</v>
      </c>
      <c r="AI48" s="427" t="s">
        <v>62</v>
      </c>
      <c r="AJ48" s="428">
        <v>2.3930594955424262E-4</v>
      </c>
      <c r="AK48" s="429">
        <v>2.2654069638894692E-4</v>
      </c>
      <c r="AL48" s="429">
        <v>2.1377544322365125E-4</v>
      </c>
      <c r="AM48" s="429">
        <v>2.0101019005835556E-4</v>
      </c>
      <c r="AN48" s="429">
        <v>1.8824493689305986E-4</v>
      </c>
      <c r="AO48" s="429">
        <v>1.7547968372776416E-4</v>
      </c>
      <c r="AP48" s="429">
        <v>1.6271443056246849E-4</v>
      </c>
      <c r="AQ48" s="429">
        <v>1.4994917739717279E-4</v>
      </c>
      <c r="AR48" s="429">
        <v>1.371839242318771E-4</v>
      </c>
      <c r="AS48" s="429">
        <v>1.2441867106658143E-4</v>
      </c>
      <c r="AT48" s="429">
        <v>1.1165341790128573E-4</v>
      </c>
      <c r="AU48" s="429">
        <v>9.8888164735990033E-5</v>
      </c>
      <c r="AV48" s="429">
        <v>8.6122911570694362E-5</v>
      </c>
      <c r="AW48" s="429">
        <v>7.3357658405398665E-5</v>
      </c>
      <c r="AX48" s="430">
        <v>6.0592405240102974E-5</v>
      </c>
      <c r="AY48" s="429">
        <v>6.1834879483182737E-5</v>
      </c>
      <c r="AZ48" s="429">
        <v>6.3077353726262493E-5</v>
      </c>
      <c r="BA48" s="429">
        <v>6.4319827969342249E-5</v>
      </c>
      <c r="BB48" s="429">
        <v>6.5562302212422005E-5</v>
      </c>
      <c r="BC48" s="429">
        <v>6.6804776455501761E-5</v>
      </c>
      <c r="BD48" s="429">
        <v>6.8047250698581517E-5</v>
      </c>
      <c r="BE48" s="429">
        <v>6.9289724941661273E-5</v>
      </c>
      <c r="BF48" s="431">
        <v>7.0532199184741029E-5</v>
      </c>
      <c r="BG48" s="429">
        <v>7.3863839437005971E-5</v>
      </c>
      <c r="BH48" s="429">
        <v>7.7195479689270898E-5</v>
      </c>
      <c r="BI48" s="429">
        <v>8.0527119941535839E-5</v>
      </c>
      <c r="BJ48" s="429">
        <v>8.3858760193800767E-5</v>
      </c>
      <c r="BK48" s="429">
        <v>8.7190400446065708E-5</v>
      </c>
      <c r="BL48" s="429">
        <v>9.0522040698330636E-5</v>
      </c>
      <c r="BM48" s="432">
        <v>9.3853680950595577E-5</v>
      </c>
      <c r="BN48" s="430">
        <v>1.1877210770206461E-4</v>
      </c>
      <c r="BO48" s="431">
        <v>1.1951696482127424E-4</v>
      </c>
      <c r="BP48" s="428">
        <v>1.1768609003080377E-4</v>
      </c>
    </row>
    <row r="49" spans="1:68" s="59" customFormat="1" x14ac:dyDescent="0.25">
      <c r="A49" s="2" t="s">
        <v>63</v>
      </c>
      <c r="B49" s="421">
        <v>3.9522747735362867E-3</v>
      </c>
      <c r="C49" s="146">
        <v>4.0977309617001387E-3</v>
      </c>
      <c r="D49" s="146">
        <v>4.2431871498639908E-3</v>
      </c>
      <c r="E49" s="146">
        <v>4.3886433380278429E-3</v>
      </c>
      <c r="F49" s="146">
        <v>4.5340995261916959E-3</v>
      </c>
      <c r="G49" s="146">
        <v>4.679555714355548E-3</v>
      </c>
      <c r="H49" s="146">
        <v>4.8250119025194001E-3</v>
      </c>
      <c r="I49" s="146">
        <v>4.9704680906832522E-3</v>
      </c>
      <c r="J49" s="146">
        <v>5.1159242788471043E-3</v>
      </c>
      <c r="K49" s="146">
        <v>5.2613804670109572E-3</v>
      </c>
      <c r="L49" s="146">
        <v>5.4068366551748084E-3</v>
      </c>
      <c r="M49" s="146">
        <v>5.5522928433386614E-3</v>
      </c>
      <c r="N49" s="146">
        <v>5.6977490315025135E-3</v>
      </c>
      <c r="O49" s="146">
        <v>5.8432052196663656E-3</v>
      </c>
      <c r="P49" s="422">
        <v>5.9886614078302177E-3</v>
      </c>
      <c r="Q49" s="423">
        <v>5.408525986174988E-3</v>
      </c>
      <c r="R49" s="424">
        <v>4.8283905645197574E-3</v>
      </c>
      <c r="S49" s="146">
        <v>4.2482551428645269E-3</v>
      </c>
      <c r="T49" s="146">
        <v>3.6681197212092972E-3</v>
      </c>
      <c r="U49" s="423">
        <v>3.0879842995540671E-3</v>
      </c>
      <c r="V49" s="146">
        <v>2.507848877898837E-3</v>
      </c>
      <c r="W49" s="146">
        <v>1.9277134562436073E-3</v>
      </c>
      <c r="X49" s="281">
        <v>1.3475780345883763E-3</v>
      </c>
      <c r="Y49" s="146">
        <v>1.2897867440664667E-3</v>
      </c>
      <c r="Z49" s="146">
        <v>1.231995453544557E-3</v>
      </c>
      <c r="AA49" s="146">
        <v>1.1742041630226471E-3</v>
      </c>
      <c r="AB49" s="146">
        <v>1.1164128725007375E-3</v>
      </c>
      <c r="AC49" s="213">
        <v>1.0586215819788278E-3</v>
      </c>
      <c r="AD49" s="146">
        <v>1.0008302914569181E-3</v>
      </c>
      <c r="AE49" s="425">
        <v>9.4303900093500837E-4</v>
      </c>
      <c r="AF49" s="422">
        <v>1.049530299395868E-3</v>
      </c>
      <c r="AG49" s="281">
        <v>1.6963667767431329E-3</v>
      </c>
      <c r="AH49" s="426">
        <v>1.7421036597880305E-3</v>
      </c>
      <c r="AI49" s="427" t="s">
        <v>63</v>
      </c>
      <c r="AJ49" s="428">
        <v>8.401264649380521E-4</v>
      </c>
      <c r="AK49" s="429">
        <v>8.6628490439378072E-4</v>
      </c>
      <c r="AL49" s="429">
        <v>8.9244334384950945E-4</v>
      </c>
      <c r="AM49" s="429">
        <v>9.1860178330523806E-4</v>
      </c>
      <c r="AN49" s="429">
        <v>9.4476022276096679E-4</v>
      </c>
      <c r="AO49" s="429">
        <v>9.7091866221669541E-4</v>
      </c>
      <c r="AP49" s="429">
        <v>9.9707710167242403E-4</v>
      </c>
      <c r="AQ49" s="429">
        <v>1.0232355411281526E-3</v>
      </c>
      <c r="AR49" s="429">
        <v>1.0493939805838815E-3</v>
      </c>
      <c r="AS49" s="429">
        <v>1.0755524200396101E-3</v>
      </c>
      <c r="AT49" s="429">
        <v>1.1017108594953387E-3</v>
      </c>
      <c r="AU49" s="429">
        <v>1.1278692989510676E-3</v>
      </c>
      <c r="AV49" s="429">
        <v>1.154027738406796E-3</v>
      </c>
      <c r="AW49" s="429">
        <v>1.1801861778625248E-3</v>
      </c>
      <c r="AX49" s="430">
        <v>1.2063446173182534E-3</v>
      </c>
      <c r="AY49" s="429">
        <v>1.2080985104830542E-3</v>
      </c>
      <c r="AZ49" s="429">
        <v>1.2098524036478551E-3</v>
      </c>
      <c r="BA49" s="429">
        <v>1.2116062968126561E-3</v>
      </c>
      <c r="BB49" s="429">
        <v>1.2133601899774569E-3</v>
      </c>
      <c r="BC49" s="429">
        <v>1.2151140831422576E-3</v>
      </c>
      <c r="BD49" s="429">
        <v>1.2168679763070586E-3</v>
      </c>
      <c r="BE49" s="429">
        <v>1.2186218694718596E-3</v>
      </c>
      <c r="BF49" s="431">
        <v>1.2203757626366603E-3</v>
      </c>
      <c r="BG49" s="429">
        <v>1.1827724388651579E-3</v>
      </c>
      <c r="BH49" s="429">
        <v>1.1451691150936554E-3</v>
      </c>
      <c r="BI49" s="429">
        <v>1.1075657913221528E-3</v>
      </c>
      <c r="BJ49" s="429">
        <v>1.0699624675506504E-3</v>
      </c>
      <c r="BK49" s="429">
        <v>1.0323591437791479E-3</v>
      </c>
      <c r="BL49" s="429">
        <v>9.947558200076455E-4</v>
      </c>
      <c r="BM49" s="432">
        <v>9.5715249623614296E-4</v>
      </c>
      <c r="BN49" s="430">
        <v>9.7818766852424653E-4</v>
      </c>
      <c r="BO49" s="431">
        <v>1.0421412326899182E-3</v>
      </c>
      <c r="BP49" s="428">
        <v>1.0401284842011182E-3</v>
      </c>
    </row>
    <row r="50" spans="1:68" s="59" customFormat="1" x14ac:dyDescent="0.25">
      <c r="A50" s="2" t="s">
        <v>64</v>
      </c>
      <c r="B50" s="421">
        <v>0</v>
      </c>
      <c r="C50" s="146">
        <v>0</v>
      </c>
      <c r="D50" s="146">
        <v>0</v>
      </c>
      <c r="E50" s="146">
        <v>0</v>
      </c>
      <c r="F50" s="146">
        <v>0</v>
      </c>
      <c r="G50" s="146">
        <v>0</v>
      </c>
      <c r="H50" s="146">
        <v>0</v>
      </c>
      <c r="I50" s="146">
        <v>0</v>
      </c>
      <c r="J50" s="146">
        <v>0</v>
      </c>
      <c r="K50" s="146">
        <v>0</v>
      </c>
      <c r="L50" s="146">
        <v>0</v>
      </c>
      <c r="M50" s="146">
        <v>0</v>
      </c>
      <c r="N50" s="146">
        <v>0</v>
      </c>
      <c r="O50" s="146">
        <v>0</v>
      </c>
      <c r="P50" s="422">
        <v>0</v>
      </c>
      <c r="Q50" s="423">
        <v>0</v>
      </c>
      <c r="R50" s="424">
        <v>0</v>
      </c>
      <c r="S50" s="146">
        <v>0</v>
      </c>
      <c r="T50" s="146">
        <v>0</v>
      </c>
      <c r="U50" s="423">
        <v>0</v>
      </c>
      <c r="V50" s="146">
        <v>0</v>
      </c>
      <c r="W50" s="146">
        <v>0</v>
      </c>
      <c r="X50" s="281">
        <v>0</v>
      </c>
      <c r="Y50" s="146">
        <v>0</v>
      </c>
      <c r="Z50" s="146">
        <v>0</v>
      </c>
      <c r="AA50" s="146">
        <v>0</v>
      </c>
      <c r="AB50" s="146">
        <v>0</v>
      </c>
      <c r="AC50" s="213">
        <v>0</v>
      </c>
      <c r="AD50" s="146">
        <v>0</v>
      </c>
      <c r="AE50" s="425">
        <v>0</v>
      </c>
      <c r="AF50" s="422">
        <v>0</v>
      </c>
      <c r="AG50" s="281">
        <v>0</v>
      </c>
      <c r="AH50" s="426">
        <v>0</v>
      </c>
      <c r="AI50" s="427" t="s">
        <v>64</v>
      </c>
      <c r="AJ50" s="428">
        <v>2.6797378898517181E-3</v>
      </c>
      <c r="AK50" s="429">
        <v>2.5047966620333215E-3</v>
      </c>
      <c r="AL50" s="429">
        <v>2.3298554342149253E-3</v>
      </c>
      <c r="AM50" s="429">
        <v>2.1549142063965287E-3</v>
      </c>
      <c r="AN50" s="429">
        <v>1.9799729785781326E-3</v>
      </c>
      <c r="AO50" s="429">
        <v>1.805031750759736E-3</v>
      </c>
      <c r="AP50" s="429">
        <v>1.6300905229413394E-3</v>
      </c>
      <c r="AQ50" s="429">
        <v>1.455149295122943E-3</v>
      </c>
      <c r="AR50" s="429">
        <v>1.2802080673045466E-3</v>
      </c>
      <c r="AS50" s="429">
        <v>1.1052668394861502E-3</v>
      </c>
      <c r="AT50" s="429">
        <v>9.3032561166775385E-4</v>
      </c>
      <c r="AU50" s="429">
        <v>7.5538438384935725E-4</v>
      </c>
      <c r="AV50" s="429">
        <v>5.8044315603096065E-4</v>
      </c>
      <c r="AW50" s="429">
        <v>4.0550192821256449E-4</v>
      </c>
      <c r="AX50" s="430">
        <v>2.3056070039416789E-4</v>
      </c>
      <c r="AY50" s="429">
        <v>2.1224944489758713E-4</v>
      </c>
      <c r="AZ50" s="429">
        <v>1.9393818940100638E-4</v>
      </c>
      <c r="BA50" s="429">
        <v>1.7562693390442562E-4</v>
      </c>
      <c r="BB50" s="429">
        <v>1.5731567840784487E-4</v>
      </c>
      <c r="BC50" s="429">
        <v>1.3900442291126411E-4</v>
      </c>
      <c r="BD50" s="429">
        <v>1.2069316741468336E-4</v>
      </c>
      <c r="BE50" s="429">
        <v>1.023819119181026E-4</v>
      </c>
      <c r="BF50" s="431">
        <v>8.4070656421521861E-5</v>
      </c>
      <c r="BG50" s="429">
        <v>8.3611829227572468E-5</v>
      </c>
      <c r="BH50" s="429">
        <v>8.3153002033623075E-5</v>
      </c>
      <c r="BI50" s="429">
        <v>8.2694174839673682E-5</v>
      </c>
      <c r="BJ50" s="429">
        <v>8.2235347645724289E-5</v>
      </c>
      <c r="BK50" s="429">
        <v>8.1776520451774896E-5</v>
      </c>
      <c r="BL50" s="429">
        <v>8.1317693257825503E-5</v>
      </c>
      <c r="BM50" s="432">
        <v>8.0858866063876109E-5</v>
      </c>
      <c r="BN50" s="430">
        <v>1.1166345707594025E-4</v>
      </c>
      <c r="BO50" s="431">
        <v>1.0567287054046587E-4</v>
      </c>
      <c r="BP50" s="428">
        <v>1.0214623116268485E-4</v>
      </c>
    </row>
    <row r="51" spans="1:68" s="59" customFormat="1" x14ac:dyDescent="0.25">
      <c r="A51" s="2" t="s">
        <v>66</v>
      </c>
      <c r="B51" s="421">
        <v>3.9522747735362867E-3</v>
      </c>
      <c r="C51" s="146">
        <v>4.0977309617001387E-3</v>
      </c>
      <c r="D51" s="146">
        <v>4.2431871498639908E-3</v>
      </c>
      <c r="E51" s="146">
        <v>4.3886433380278429E-3</v>
      </c>
      <c r="F51" s="146">
        <v>4.5340995261916959E-3</v>
      </c>
      <c r="G51" s="146">
        <v>4.679555714355548E-3</v>
      </c>
      <c r="H51" s="146">
        <v>4.8250119025194001E-3</v>
      </c>
      <c r="I51" s="146">
        <v>4.9704680906832522E-3</v>
      </c>
      <c r="J51" s="146">
        <v>5.1159242788471043E-3</v>
      </c>
      <c r="K51" s="146">
        <v>5.2613804670109572E-3</v>
      </c>
      <c r="L51" s="146">
        <v>5.4068366551748084E-3</v>
      </c>
      <c r="M51" s="146">
        <v>5.5522928433386614E-3</v>
      </c>
      <c r="N51" s="146">
        <v>5.6977490315025135E-3</v>
      </c>
      <c r="O51" s="146">
        <v>5.8432052196663656E-3</v>
      </c>
      <c r="P51" s="422">
        <v>5.9886614078302177E-3</v>
      </c>
      <c r="Q51" s="423">
        <v>5.6206080420961018E-3</v>
      </c>
      <c r="R51" s="424">
        <v>5.2525546763619851E-3</v>
      </c>
      <c r="S51" s="146">
        <v>4.8845013106278692E-3</v>
      </c>
      <c r="T51" s="146">
        <v>4.5164479448937525E-3</v>
      </c>
      <c r="U51" s="423">
        <v>4.1483945791596366E-3</v>
      </c>
      <c r="V51" s="146">
        <v>3.7803412134255203E-3</v>
      </c>
      <c r="W51" s="146">
        <v>3.412287847691404E-3</v>
      </c>
      <c r="X51" s="281">
        <v>3.0442344819572877E-3</v>
      </c>
      <c r="Y51" s="146">
        <v>3.0272771510938459E-3</v>
      </c>
      <c r="Z51" s="146">
        <v>3.010319820230404E-3</v>
      </c>
      <c r="AA51" s="146">
        <v>2.9933624893669622E-3</v>
      </c>
      <c r="AB51" s="146">
        <v>2.9764051585035203E-3</v>
      </c>
      <c r="AC51" s="213">
        <v>2.9594478276400785E-3</v>
      </c>
      <c r="AD51" s="146">
        <v>2.9424904967766366E-3</v>
      </c>
      <c r="AE51" s="425">
        <v>2.9255331659131948E-3</v>
      </c>
      <c r="AF51" s="422">
        <v>3.0074931308149361E-3</v>
      </c>
      <c r="AG51" s="281">
        <v>2.2019474174593207E-3</v>
      </c>
      <c r="AH51" s="426">
        <v>3.877352583782588E-3</v>
      </c>
      <c r="AI51" s="427" t="s">
        <v>66</v>
      </c>
      <c r="AJ51" s="428">
        <v>2.5449282892317541E-3</v>
      </c>
      <c r="AK51" s="429">
        <v>2.4346341453658671E-3</v>
      </c>
      <c r="AL51" s="429">
        <v>2.3243400014999805E-3</v>
      </c>
      <c r="AM51" s="429">
        <v>2.2140458576340935E-3</v>
      </c>
      <c r="AN51" s="429">
        <v>2.1037517137682065E-3</v>
      </c>
      <c r="AO51" s="429">
        <v>1.9934575699023199E-3</v>
      </c>
      <c r="AP51" s="429">
        <v>1.8831634260364329E-3</v>
      </c>
      <c r="AQ51" s="429">
        <v>1.7728692821705461E-3</v>
      </c>
      <c r="AR51" s="429">
        <v>1.6625751383046593E-3</v>
      </c>
      <c r="AS51" s="429">
        <v>1.5522809944387723E-3</v>
      </c>
      <c r="AT51" s="429">
        <v>1.4419868505728855E-3</v>
      </c>
      <c r="AU51" s="429">
        <v>1.3316927067069987E-3</v>
      </c>
      <c r="AV51" s="429">
        <v>1.2213985628411117E-3</v>
      </c>
      <c r="AW51" s="429">
        <v>1.1111044189752249E-3</v>
      </c>
      <c r="AX51" s="430">
        <v>1.0008102751093381E-3</v>
      </c>
      <c r="AY51" s="429">
        <v>9.7211189280335349E-4</v>
      </c>
      <c r="AZ51" s="429">
        <v>9.4341351049736892E-4</v>
      </c>
      <c r="BA51" s="429">
        <v>9.1471512819138435E-4</v>
      </c>
      <c r="BB51" s="429">
        <v>8.8601674588539977E-4</v>
      </c>
      <c r="BC51" s="429">
        <v>8.573183635794152E-4</v>
      </c>
      <c r="BD51" s="429">
        <v>8.2861998127343052E-4</v>
      </c>
      <c r="BE51" s="429">
        <v>7.9992159896744594E-4</v>
      </c>
      <c r="BF51" s="431">
        <v>7.7122321666146137E-4</v>
      </c>
      <c r="BG51" s="429">
        <v>7.7973827577120761E-4</v>
      </c>
      <c r="BH51" s="429">
        <v>7.8825333488095385E-4</v>
      </c>
      <c r="BI51" s="429">
        <v>7.9676839399070009E-4</v>
      </c>
      <c r="BJ51" s="429">
        <v>8.0528345310044644E-4</v>
      </c>
      <c r="BK51" s="429">
        <v>8.1379851221019268E-4</v>
      </c>
      <c r="BL51" s="429">
        <v>8.2231357131993892E-4</v>
      </c>
      <c r="BM51" s="432">
        <v>8.3082863042968516E-4</v>
      </c>
      <c r="BN51" s="430">
        <v>8.6668483065110654E-4</v>
      </c>
      <c r="BO51" s="431">
        <v>8.7808171431993172E-4</v>
      </c>
      <c r="BP51" s="428">
        <v>9.0257268839451081E-4</v>
      </c>
    </row>
    <row r="52" spans="1:68" s="59" customFormat="1" x14ac:dyDescent="0.25">
      <c r="A52" s="2" t="s">
        <v>59</v>
      </c>
      <c r="B52" s="421">
        <v>0.11472127514091553</v>
      </c>
      <c r="C52" s="146">
        <v>0.11363458745881626</v>
      </c>
      <c r="D52" s="146">
        <v>0.112547899776717</v>
      </c>
      <c r="E52" s="146">
        <v>0.11146121209461773</v>
      </c>
      <c r="F52" s="146">
        <v>0.11037452441251848</v>
      </c>
      <c r="G52" s="146">
        <v>0.10928783673041921</v>
      </c>
      <c r="H52" s="146">
        <v>0.10820114904831996</v>
      </c>
      <c r="I52" s="146">
        <v>0.10711446136622069</v>
      </c>
      <c r="J52" s="146">
        <v>0.10602777368412142</v>
      </c>
      <c r="K52" s="146">
        <v>0.10494108600202216</v>
      </c>
      <c r="L52" s="146">
        <v>0.10385439831992289</v>
      </c>
      <c r="M52" s="146">
        <v>0.10276771063782364</v>
      </c>
      <c r="N52" s="146">
        <v>0.10168102295572437</v>
      </c>
      <c r="O52" s="146">
        <v>0.1005943352736251</v>
      </c>
      <c r="P52" s="422">
        <v>9.9507647591525847E-2</v>
      </c>
      <c r="Q52" s="423">
        <v>0.10087112578887307</v>
      </c>
      <c r="R52" s="424">
        <v>0.10223460398622029</v>
      </c>
      <c r="S52" s="146">
        <v>0.10359808218356752</v>
      </c>
      <c r="T52" s="146">
        <v>0.10496156038091475</v>
      </c>
      <c r="U52" s="423">
        <v>0.10632503857826198</v>
      </c>
      <c r="V52" s="146">
        <v>0.1076885167756092</v>
      </c>
      <c r="W52" s="146">
        <v>0.10905199497295642</v>
      </c>
      <c r="X52" s="281">
        <v>0.11041547317030365</v>
      </c>
      <c r="Y52" s="146">
        <v>0.1120055074380716</v>
      </c>
      <c r="Z52" s="146">
        <v>0.11359554170583956</v>
      </c>
      <c r="AA52" s="146">
        <v>0.11518557597360751</v>
      </c>
      <c r="AB52" s="146">
        <v>0.11677561024137546</v>
      </c>
      <c r="AC52" s="213">
        <v>0.11836564450914341</v>
      </c>
      <c r="AD52" s="146">
        <v>0.11995567877691138</v>
      </c>
      <c r="AE52" s="425">
        <v>0.12154571304467933</v>
      </c>
      <c r="AF52" s="422">
        <v>0.12379610672700943</v>
      </c>
      <c r="AG52" s="281">
        <v>0.1270898609270153</v>
      </c>
      <c r="AH52" s="426">
        <v>0.12667725522634513</v>
      </c>
      <c r="AI52" s="427" t="s">
        <v>59</v>
      </c>
      <c r="AJ52" s="428">
        <v>1.3230685255593601E-2</v>
      </c>
      <c r="AK52" s="429">
        <v>1.5246129027415343E-2</v>
      </c>
      <c r="AL52" s="429">
        <v>1.7261572799237086E-2</v>
      </c>
      <c r="AM52" s="429">
        <v>1.927701657105883E-2</v>
      </c>
      <c r="AN52" s="429">
        <v>2.129246034288057E-2</v>
      </c>
      <c r="AO52" s="429">
        <v>2.3307904114702314E-2</v>
      </c>
      <c r="AP52" s="429">
        <v>2.5323347886524059E-2</v>
      </c>
      <c r="AQ52" s="429">
        <v>2.7338791658345803E-2</v>
      </c>
      <c r="AR52" s="429">
        <v>2.9354235430167543E-2</v>
      </c>
      <c r="AS52" s="429">
        <v>3.1369679201989284E-2</v>
      </c>
      <c r="AT52" s="429">
        <v>3.3385122973811028E-2</v>
      </c>
      <c r="AU52" s="429">
        <v>3.5400566745632772E-2</v>
      </c>
      <c r="AV52" s="429">
        <v>3.7416010517454516E-2</v>
      </c>
      <c r="AW52" s="429">
        <v>3.943145428927626E-2</v>
      </c>
      <c r="AX52" s="430">
        <v>4.1446898061097998E-2</v>
      </c>
      <c r="AY52" s="429">
        <v>4.1832948372860577E-2</v>
      </c>
      <c r="AZ52" s="429">
        <v>4.2218998684623164E-2</v>
      </c>
      <c r="BA52" s="429">
        <v>4.2605048996385744E-2</v>
      </c>
      <c r="BB52" s="429">
        <v>4.2991099308148331E-2</v>
      </c>
      <c r="BC52" s="429">
        <v>4.3377149619910911E-2</v>
      </c>
      <c r="BD52" s="429">
        <v>4.3763199931673491E-2</v>
      </c>
      <c r="BE52" s="429">
        <v>4.4149250243436078E-2</v>
      </c>
      <c r="BF52" s="431">
        <v>4.4535300555198658E-2</v>
      </c>
      <c r="BG52" s="429">
        <v>4.048043299521089E-2</v>
      </c>
      <c r="BH52" s="429">
        <v>3.6425565435223115E-2</v>
      </c>
      <c r="BI52" s="429">
        <v>3.2370697875235346E-2</v>
      </c>
      <c r="BJ52" s="429">
        <v>2.8315830315247575E-2</v>
      </c>
      <c r="BK52" s="429">
        <v>2.4260962755259803E-2</v>
      </c>
      <c r="BL52" s="429">
        <v>2.0206095195272035E-2</v>
      </c>
      <c r="BM52" s="432">
        <v>1.6151227635284263E-2</v>
      </c>
      <c r="BN52" s="430">
        <v>1.5069493751066086E-2</v>
      </c>
      <c r="BO52" s="431">
        <v>1.0967178806963407E-2</v>
      </c>
      <c r="BP52" s="428">
        <v>1.2388952431456777E-2</v>
      </c>
    </row>
    <row r="53" spans="1:68" s="59" customFormat="1" x14ac:dyDescent="0.25">
      <c r="A53" s="2" t="s">
        <v>60</v>
      </c>
      <c r="B53" s="421">
        <v>0</v>
      </c>
      <c r="C53" s="146">
        <v>0</v>
      </c>
      <c r="D53" s="146">
        <v>0</v>
      </c>
      <c r="E53" s="146">
        <v>0</v>
      </c>
      <c r="F53" s="146">
        <v>0</v>
      </c>
      <c r="G53" s="146">
        <v>0</v>
      </c>
      <c r="H53" s="146">
        <v>0</v>
      </c>
      <c r="I53" s="146">
        <v>0</v>
      </c>
      <c r="J53" s="146">
        <v>0</v>
      </c>
      <c r="K53" s="146">
        <v>0</v>
      </c>
      <c r="L53" s="146">
        <v>0</v>
      </c>
      <c r="M53" s="146">
        <v>0</v>
      </c>
      <c r="N53" s="146">
        <v>0</v>
      </c>
      <c r="O53" s="146">
        <v>0</v>
      </c>
      <c r="P53" s="422">
        <v>0</v>
      </c>
      <c r="Q53" s="423">
        <v>0</v>
      </c>
      <c r="R53" s="424">
        <v>0</v>
      </c>
      <c r="S53" s="146">
        <v>0</v>
      </c>
      <c r="T53" s="146">
        <v>0</v>
      </c>
      <c r="U53" s="423">
        <v>0</v>
      </c>
      <c r="V53" s="146">
        <v>0</v>
      </c>
      <c r="W53" s="146">
        <v>0</v>
      </c>
      <c r="X53" s="281">
        <v>0</v>
      </c>
      <c r="Y53" s="146">
        <v>0</v>
      </c>
      <c r="Z53" s="146">
        <v>0</v>
      </c>
      <c r="AA53" s="146">
        <v>0</v>
      </c>
      <c r="AB53" s="146">
        <v>0</v>
      </c>
      <c r="AC53" s="213">
        <v>0</v>
      </c>
      <c r="AD53" s="146">
        <v>0</v>
      </c>
      <c r="AE53" s="425">
        <v>0</v>
      </c>
      <c r="AF53" s="422">
        <v>0</v>
      </c>
      <c r="AG53" s="281">
        <v>0</v>
      </c>
      <c r="AH53" s="426">
        <v>0</v>
      </c>
      <c r="AI53" s="427" t="s">
        <v>60</v>
      </c>
      <c r="AJ53" s="428">
        <v>3.9530016318130527E-3</v>
      </c>
      <c r="AK53" s="429">
        <v>4.0214775481434767E-3</v>
      </c>
      <c r="AL53" s="429">
        <v>4.0899534644739007E-3</v>
      </c>
      <c r="AM53" s="429">
        <v>4.1584293808043247E-3</v>
      </c>
      <c r="AN53" s="429">
        <v>4.2269052971347486E-3</v>
      </c>
      <c r="AO53" s="429">
        <v>4.2953812134651726E-3</v>
      </c>
      <c r="AP53" s="429">
        <v>4.3638571297955966E-3</v>
      </c>
      <c r="AQ53" s="429">
        <v>4.4323330461260215E-3</v>
      </c>
      <c r="AR53" s="429">
        <v>4.5008089624564455E-3</v>
      </c>
      <c r="AS53" s="429">
        <v>4.5692848787868695E-3</v>
      </c>
      <c r="AT53" s="429">
        <v>4.6377607951172935E-3</v>
      </c>
      <c r="AU53" s="429">
        <v>4.7062367114477175E-3</v>
      </c>
      <c r="AV53" s="429">
        <v>4.7747126277781415E-3</v>
      </c>
      <c r="AW53" s="429">
        <v>4.8431885441085655E-3</v>
      </c>
      <c r="AX53" s="430">
        <v>4.9116644604389895E-3</v>
      </c>
      <c r="AY53" s="429">
        <v>4.3379668484693316E-3</v>
      </c>
      <c r="AZ53" s="429">
        <v>3.7642692364996738E-3</v>
      </c>
      <c r="BA53" s="429">
        <v>3.1905716245300155E-3</v>
      </c>
      <c r="BB53" s="429">
        <v>2.6168740125603576E-3</v>
      </c>
      <c r="BC53" s="429">
        <v>2.0431764005906998E-3</v>
      </c>
      <c r="BD53" s="429">
        <v>1.4694787886210415E-3</v>
      </c>
      <c r="BE53" s="429">
        <v>8.9578117665138363E-4</v>
      </c>
      <c r="BF53" s="431">
        <v>3.2208356468172599E-4</v>
      </c>
      <c r="BG53" s="429">
        <v>2.9763371825072181E-4</v>
      </c>
      <c r="BH53" s="429">
        <v>2.7318387181971763E-4</v>
      </c>
      <c r="BI53" s="429">
        <v>2.4873402538871351E-4</v>
      </c>
      <c r="BJ53" s="429">
        <v>2.242841789577093E-4</v>
      </c>
      <c r="BK53" s="429">
        <v>1.9983433252670512E-4</v>
      </c>
      <c r="BL53" s="429">
        <v>1.7538448609570096E-4</v>
      </c>
      <c r="BM53" s="432">
        <v>1.5093463966469678E-4</v>
      </c>
      <c r="BN53" s="430">
        <v>1.7987104126817696E-4</v>
      </c>
      <c r="BO53" s="431">
        <v>2.0694978544660579E-4</v>
      </c>
      <c r="BP53" s="428">
        <v>2.114730701955664E-4</v>
      </c>
    </row>
    <row r="54" spans="1:68" s="59" customFormat="1" x14ac:dyDescent="0.25">
      <c r="A54" s="2" t="s">
        <v>67</v>
      </c>
      <c r="B54" s="421">
        <v>3.9522747735362867E-3</v>
      </c>
      <c r="C54" s="146">
        <v>4.1225156033451952E-3</v>
      </c>
      <c r="D54" s="146">
        <v>4.2927564331541046E-3</v>
      </c>
      <c r="E54" s="146">
        <v>4.4629972629630131E-3</v>
      </c>
      <c r="F54" s="146">
        <v>4.6332380927719217E-3</v>
      </c>
      <c r="G54" s="146">
        <v>4.8034789225808311E-3</v>
      </c>
      <c r="H54" s="146">
        <v>4.9737197523897396E-3</v>
      </c>
      <c r="I54" s="146">
        <v>5.1439605821986482E-3</v>
      </c>
      <c r="J54" s="146">
        <v>5.3142014120075576E-3</v>
      </c>
      <c r="K54" s="146">
        <v>5.4844422418164661E-3</v>
      </c>
      <c r="L54" s="146">
        <v>5.6546830716253747E-3</v>
      </c>
      <c r="M54" s="146">
        <v>5.8249239014342841E-3</v>
      </c>
      <c r="N54" s="146">
        <v>5.9951647312431926E-3</v>
      </c>
      <c r="O54" s="146">
        <v>6.1654055610521011E-3</v>
      </c>
      <c r="P54" s="422">
        <v>6.3356463908610106E-3</v>
      </c>
      <c r="Q54" s="423">
        <v>6.8418643701058232E-3</v>
      </c>
      <c r="R54" s="424">
        <v>7.3480823493506358E-3</v>
      </c>
      <c r="S54" s="146">
        <v>7.8543003285954476E-3</v>
      </c>
      <c r="T54" s="146">
        <v>8.360518307840261E-3</v>
      </c>
      <c r="U54" s="423">
        <v>8.8667362870850745E-3</v>
      </c>
      <c r="V54" s="146">
        <v>9.3729542663298863E-3</v>
      </c>
      <c r="W54" s="146">
        <v>9.879172245574698E-3</v>
      </c>
      <c r="X54" s="281">
        <v>1.0385390224819512E-2</v>
      </c>
      <c r="Y54" s="146">
        <v>9.8558512936349034E-3</v>
      </c>
      <c r="Z54" s="146">
        <v>9.3263123624502953E-3</v>
      </c>
      <c r="AA54" s="146">
        <v>8.7967734312656871E-3</v>
      </c>
      <c r="AB54" s="146">
        <v>8.267234500081079E-3</v>
      </c>
      <c r="AC54" s="213">
        <v>7.73769556889647E-3</v>
      </c>
      <c r="AD54" s="146">
        <v>7.208156637711861E-3</v>
      </c>
      <c r="AE54" s="425">
        <v>6.6786177065272529E-3</v>
      </c>
      <c r="AF54" s="422">
        <v>7.2105684675647487E-3</v>
      </c>
      <c r="AG54" s="281">
        <v>1.3119945048053942E-2</v>
      </c>
      <c r="AH54" s="426">
        <v>1.3030986452206043E-2</v>
      </c>
      <c r="AI54" s="427" t="s">
        <v>67</v>
      </c>
      <c r="AJ54" s="428">
        <v>1.5398938724962551E-2</v>
      </c>
      <c r="AK54" s="429">
        <v>1.4780351040275225E-2</v>
      </c>
      <c r="AL54" s="429">
        <v>1.41617633555879E-2</v>
      </c>
      <c r="AM54" s="429">
        <v>1.3543175670900574E-2</v>
      </c>
      <c r="AN54" s="429">
        <v>1.2924587986213249E-2</v>
      </c>
      <c r="AO54" s="429">
        <v>1.2306000301525923E-2</v>
      </c>
      <c r="AP54" s="429">
        <v>1.1687412616838599E-2</v>
      </c>
      <c r="AQ54" s="429">
        <v>1.1068824932151273E-2</v>
      </c>
      <c r="AR54" s="429">
        <v>1.0450237247463946E-2</v>
      </c>
      <c r="AS54" s="429">
        <v>9.8316495627766218E-3</v>
      </c>
      <c r="AT54" s="429">
        <v>9.2130618780892973E-3</v>
      </c>
      <c r="AU54" s="429">
        <v>8.594474193401971E-3</v>
      </c>
      <c r="AV54" s="429">
        <v>7.9758865087146448E-3</v>
      </c>
      <c r="AW54" s="429">
        <v>7.3572988240273203E-3</v>
      </c>
      <c r="AX54" s="430">
        <v>6.7387111393399941E-3</v>
      </c>
      <c r="AY54" s="429">
        <v>6.6003497912429203E-3</v>
      </c>
      <c r="AZ54" s="429">
        <v>6.4619884431458465E-3</v>
      </c>
      <c r="BA54" s="429">
        <v>6.3236270950487727E-3</v>
      </c>
      <c r="BB54" s="429">
        <v>6.185265746951699E-3</v>
      </c>
      <c r="BC54" s="429">
        <v>6.0469043988546261E-3</v>
      </c>
      <c r="BD54" s="429">
        <v>5.9085430507575523E-3</v>
      </c>
      <c r="BE54" s="429">
        <v>5.7701817026604785E-3</v>
      </c>
      <c r="BF54" s="431">
        <v>5.6318203545634047E-3</v>
      </c>
      <c r="BG54" s="429">
        <v>5.4822805455311237E-3</v>
      </c>
      <c r="BH54" s="429">
        <v>5.3327407364988436E-3</v>
      </c>
      <c r="BI54" s="429">
        <v>5.1832009274665625E-3</v>
      </c>
      <c r="BJ54" s="429">
        <v>5.0336611184342824E-3</v>
      </c>
      <c r="BK54" s="429">
        <v>4.8841213094020014E-3</v>
      </c>
      <c r="BL54" s="429">
        <v>4.7345815003697212E-3</v>
      </c>
      <c r="BM54" s="432">
        <v>4.5850416913374402E-3</v>
      </c>
      <c r="BN54" s="430">
        <v>5.3195629256655007E-3</v>
      </c>
      <c r="BO54" s="431">
        <v>5.0259522128303117E-3</v>
      </c>
      <c r="BP54" s="428">
        <v>4.8954375257998558E-3</v>
      </c>
    </row>
    <row r="55" spans="1:68" s="59" customFormat="1" x14ac:dyDescent="0.25">
      <c r="A55" s="2" t="s">
        <v>68</v>
      </c>
      <c r="B55" s="421">
        <v>1.8345713529574923E-3</v>
      </c>
      <c r="C55" s="146">
        <v>1.971456234348406E-3</v>
      </c>
      <c r="D55" s="146">
        <v>2.1083411157393197E-3</v>
      </c>
      <c r="E55" s="146">
        <v>2.2452259971302334E-3</v>
      </c>
      <c r="F55" s="146">
        <v>2.3821108785211467E-3</v>
      </c>
      <c r="G55" s="146">
        <v>2.5189957599120604E-3</v>
      </c>
      <c r="H55" s="146">
        <v>2.6558806413029741E-3</v>
      </c>
      <c r="I55" s="146">
        <v>2.7927655226938877E-3</v>
      </c>
      <c r="J55" s="146">
        <v>2.929650404084801E-3</v>
      </c>
      <c r="K55" s="146">
        <v>3.0665352854757147E-3</v>
      </c>
      <c r="L55" s="146">
        <v>3.2034201668666284E-3</v>
      </c>
      <c r="M55" s="146">
        <v>3.3403050482575421E-3</v>
      </c>
      <c r="N55" s="146">
        <v>3.4771899296484558E-3</v>
      </c>
      <c r="O55" s="146">
        <v>3.6140748110393695E-3</v>
      </c>
      <c r="P55" s="422">
        <v>3.7509596924302827E-3</v>
      </c>
      <c r="Q55" s="423">
        <v>5.0871762079171164E-3</v>
      </c>
      <c r="R55" s="424">
        <v>6.4233927234039496E-3</v>
      </c>
      <c r="S55" s="146">
        <v>7.7596092388907845E-3</v>
      </c>
      <c r="T55" s="146">
        <v>9.0958257543776178E-3</v>
      </c>
      <c r="U55" s="423">
        <v>1.0432042269864451E-2</v>
      </c>
      <c r="V55" s="146">
        <v>1.1768258785351286E-2</v>
      </c>
      <c r="W55" s="146">
        <v>1.3104475300838119E-2</v>
      </c>
      <c r="X55" s="281">
        <v>1.4440691816324952E-2</v>
      </c>
      <c r="Y55" s="146">
        <v>1.4621403553252704E-2</v>
      </c>
      <c r="Z55" s="146">
        <v>1.4802115290180457E-2</v>
      </c>
      <c r="AA55" s="146">
        <v>1.4982827027108209E-2</v>
      </c>
      <c r="AB55" s="146">
        <v>1.5163538764035962E-2</v>
      </c>
      <c r="AC55" s="213">
        <v>1.5344250500963713E-2</v>
      </c>
      <c r="AD55" s="146">
        <v>1.5524962237891467E-2</v>
      </c>
      <c r="AE55" s="425">
        <v>1.5705673974819218E-2</v>
      </c>
      <c r="AF55" s="422">
        <v>1.4305268675875669E-2</v>
      </c>
      <c r="AG55" s="281">
        <v>1.5175116594693646E-2</v>
      </c>
      <c r="AH55" s="426">
        <v>1.4319952033957552E-2</v>
      </c>
      <c r="AI55" s="427" t="s">
        <v>68</v>
      </c>
      <c r="AJ55" s="428">
        <v>1.7680796975714759E-3</v>
      </c>
      <c r="AK55" s="429">
        <v>3.0384924896400068E-3</v>
      </c>
      <c r="AL55" s="429">
        <v>4.3089052817085385E-3</v>
      </c>
      <c r="AM55" s="429">
        <v>5.5793180737770693E-3</v>
      </c>
      <c r="AN55" s="429">
        <v>6.8497308658456001E-3</v>
      </c>
      <c r="AO55" s="429">
        <v>8.120143657914131E-3</v>
      </c>
      <c r="AP55" s="429">
        <v>9.3905564499826635E-3</v>
      </c>
      <c r="AQ55" s="429">
        <v>1.0660969242051194E-2</v>
      </c>
      <c r="AR55" s="429">
        <v>1.1931382034119725E-2</v>
      </c>
      <c r="AS55" s="429">
        <v>1.3201794826188256E-2</v>
      </c>
      <c r="AT55" s="429">
        <v>1.4472207618256787E-2</v>
      </c>
      <c r="AU55" s="429">
        <v>1.5742620410325318E-2</v>
      </c>
      <c r="AV55" s="429">
        <v>1.7013033202393849E-2</v>
      </c>
      <c r="AW55" s="429">
        <v>1.8283445994462379E-2</v>
      </c>
      <c r="AX55" s="430">
        <v>1.955385878653091E-2</v>
      </c>
      <c r="AY55" s="429">
        <v>1.9675413263496849E-2</v>
      </c>
      <c r="AZ55" s="429">
        <v>1.9796967740462783E-2</v>
      </c>
      <c r="BA55" s="429">
        <v>1.9918522217428722E-2</v>
      </c>
      <c r="BB55" s="429">
        <v>2.0040076694394657E-2</v>
      </c>
      <c r="BC55" s="429">
        <v>2.0161631171360595E-2</v>
      </c>
      <c r="BD55" s="429">
        <v>2.0283185648326534E-2</v>
      </c>
      <c r="BE55" s="429">
        <v>2.0404740125292468E-2</v>
      </c>
      <c r="BF55" s="431">
        <v>2.0526294602258407E-2</v>
      </c>
      <c r="BG55" s="429">
        <v>2.0413871738293763E-2</v>
      </c>
      <c r="BH55" s="429">
        <v>2.0301448874329116E-2</v>
      </c>
      <c r="BI55" s="429">
        <v>2.0189026010364472E-2</v>
      </c>
      <c r="BJ55" s="429">
        <v>2.0076603146399828E-2</v>
      </c>
      <c r="BK55" s="429">
        <v>1.9964180282435184E-2</v>
      </c>
      <c r="BL55" s="429">
        <v>1.9851757418470537E-2</v>
      </c>
      <c r="BM55" s="432">
        <v>1.9739334554505893E-2</v>
      </c>
      <c r="BN55" s="430">
        <v>2.1479811037685662E-2</v>
      </c>
      <c r="BO55" s="431">
        <v>2.0568485297398055E-2</v>
      </c>
      <c r="BP55" s="428">
        <v>1.9941825635483079E-2</v>
      </c>
    </row>
    <row r="56" spans="1:68" s="59" customFormat="1" x14ac:dyDescent="0.25">
      <c r="A56" s="2" t="s">
        <v>69</v>
      </c>
      <c r="B56" s="421">
        <v>3.9522747735362867E-3</v>
      </c>
      <c r="C56" s="146">
        <v>4.0977309617001387E-3</v>
      </c>
      <c r="D56" s="146">
        <v>4.2431871498639908E-3</v>
      </c>
      <c r="E56" s="146">
        <v>4.3886433380278429E-3</v>
      </c>
      <c r="F56" s="146">
        <v>4.5340995261916959E-3</v>
      </c>
      <c r="G56" s="146">
        <v>4.679555714355548E-3</v>
      </c>
      <c r="H56" s="146">
        <v>4.8250119025194001E-3</v>
      </c>
      <c r="I56" s="146">
        <v>4.9704680906832522E-3</v>
      </c>
      <c r="J56" s="146">
        <v>5.1159242788471043E-3</v>
      </c>
      <c r="K56" s="146">
        <v>5.2613804670109572E-3</v>
      </c>
      <c r="L56" s="146">
        <v>5.4068366551748084E-3</v>
      </c>
      <c r="M56" s="146">
        <v>5.5522928433386614E-3</v>
      </c>
      <c r="N56" s="146">
        <v>5.6977490315025135E-3</v>
      </c>
      <c r="O56" s="146">
        <v>5.8432052196663656E-3</v>
      </c>
      <c r="P56" s="422">
        <v>5.9886614078302177E-3</v>
      </c>
      <c r="Q56" s="423">
        <v>5.4212050036551961E-3</v>
      </c>
      <c r="R56" s="424">
        <v>4.8537485994801736E-3</v>
      </c>
      <c r="S56" s="146">
        <v>4.2862921953051511E-3</v>
      </c>
      <c r="T56" s="146">
        <v>3.7188357911301295E-3</v>
      </c>
      <c r="U56" s="423">
        <v>3.1513793869551074E-3</v>
      </c>
      <c r="V56" s="146">
        <v>2.5839229827800854E-3</v>
      </c>
      <c r="W56" s="146">
        <v>2.0164665786050638E-3</v>
      </c>
      <c r="X56" s="281">
        <v>1.4490101744300411E-3</v>
      </c>
      <c r="Y56" s="146">
        <v>1.6665127802908859E-3</v>
      </c>
      <c r="Z56" s="146">
        <v>1.8840153861517306E-3</v>
      </c>
      <c r="AA56" s="146">
        <v>2.1015179920125752E-3</v>
      </c>
      <c r="AB56" s="146">
        <v>2.3190205978734202E-3</v>
      </c>
      <c r="AC56" s="213">
        <v>2.5365232037342653E-3</v>
      </c>
      <c r="AD56" s="146">
        <v>2.7540258095951099E-3</v>
      </c>
      <c r="AE56" s="425">
        <v>2.9715284154559546E-3</v>
      </c>
      <c r="AF56" s="422">
        <v>3.4878815639986156E-3</v>
      </c>
      <c r="AG56" s="281">
        <v>3.8684317141144012E-3</v>
      </c>
      <c r="AH56" s="426">
        <v>0</v>
      </c>
      <c r="AI56" s="427" t="s">
        <v>69</v>
      </c>
      <c r="AJ56" s="428">
        <v>1.7424607660779684E-3</v>
      </c>
      <c r="AK56" s="429">
        <v>1.6889192024609032E-3</v>
      </c>
      <c r="AL56" s="429">
        <v>1.635377638843838E-3</v>
      </c>
      <c r="AM56" s="429">
        <v>1.5818360752267726E-3</v>
      </c>
      <c r="AN56" s="429">
        <v>1.5282945116097074E-3</v>
      </c>
      <c r="AO56" s="429">
        <v>1.4747529479926422E-3</v>
      </c>
      <c r="AP56" s="429">
        <v>1.4212113843755771E-3</v>
      </c>
      <c r="AQ56" s="429">
        <v>1.3676698207585117E-3</v>
      </c>
      <c r="AR56" s="429">
        <v>1.3141282571414465E-3</v>
      </c>
      <c r="AS56" s="429">
        <v>1.2605866935243813E-3</v>
      </c>
      <c r="AT56" s="429">
        <v>1.2070451299073161E-3</v>
      </c>
      <c r="AU56" s="429">
        <v>1.153503566290251E-3</v>
      </c>
      <c r="AV56" s="429">
        <v>1.0999620026731858E-3</v>
      </c>
      <c r="AW56" s="429">
        <v>1.0464204390561204E-3</v>
      </c>
      <c r="AX56" s="430">
        <v>9.9287887543905522E-4</v>
      </c>
      <c r="AY56" s="429">
        <v>1.0738318596121591E-3</v>
      </c>
      <c r="AZ56" s="429">
        <v>1.1547848437852631E-3</v>
      </c>
      <c r="BA56" s="429">
        <v>1.235737827958367E-3</v>
      </c>
      <c r="BB56" s="429">
        <v>1.3166908121314711E-3</v>
      </c>
      <c r="BC56" s="429">
        <v>1.3976437963045749E-3</v>
      </c>
      <c r="BD56" s="429">
        <v>1.478596780477679E-3</v>
      </c>
      <c r="BE56" s="429">
        <v>1.5595497646507829E-3</v>
      </c>
      <c r="BF56" s="431">
        <v>1.6405027488238869E-3</v>
      </c>
      <c r="BG56" s="429">
        <v>1.5296448367751216E-3</v>
      </c>
      <c r="BH56" s="429">
        <v>1.4187869247263563E-3</v>
      </c>
      <c r="BI56" s="429">
        <v>1.307929012677591E-3</v>
      </c>
      <c r="BJ56" s="429">
        <v>1.1970711006288259E-3</v>
      </c>
      <c r="BK56" s="429">
        <v>1.0862131885800606E-3</v>
      </c>
      <c r="BL56" s="429">
        <v>9.7535527653129527E-4</v>
      </c>
      <c r="BM56" s="432">
        <v>8.6449736448253008E-4</v>
      </c>
      <c r="BN56" s="430">
        <v>9.1257668868453292E-4</v>
      </c>
      <c r="BO56" s="431">
        <v>8.9468910320918214E-4</v>
      </c>
      <c r="BP56" s="428">
        <v>8.1580928114503154E-4</v>
      </c>
    </row>
    <row r="57" spans="1:68" s="59" customFormat="1" x14ac:dyDescent="0.25">
      <c r="A57" s="2" t="s">
        <v>70</v>
      </c>
      <c r="B57" s="421">
        <v>1.82660124062545E-2</v>
      </c>
      <c r="C57" s="146">
        <v>1.7943453769510946E-2</v>
      </c>
      <c r="D57" s="146">
        <v>1.7620895132767392E-2</v>
      </c>
      <c r="E57" s="146">
        <v>1.7298336496023838E-2</v>
      </c>
      <c r="F57" s="146">
        <v>1.6975777859280287E-2</v>
      </c>
      <c r="G57" s="146">
        <v>1.6653219222536732E-2</v>
      </c>
      <c r="H57" s="146">
        <v>1.6330660585793178E-2</v>
      </c>
      <c r="I57" s="146">
        <v>1.6008101949049624E-2</v>
      </c>
      <c r="J57" s="146">
        <v>1.568554331230607E-2</v>
      </c>
      <c r="K57" s="146">
        <v>1.5362984675562515E-2</v>
      </c>
      <c r="L57" s="146">
        <v>1.5040426038818963E-2</v>
      </c>
      <c r="M57" s="146">
        <v>1.4717867402075408E-2</v>
      </c>
      <c r="N57" s="146">
        <v>1.4395308765331856E-2</v>
      </c>
      <c r="O57" s="146">
        <v>1.4072750128588302E-2</v>
      </c>
      <c r="P57" s="422">
        <v>1.3750191491844747E-2</v>
      </c>
      <c r="Q57" s="423">
        <v>1.4011672401583485E-2</v>
      </c>
      <c r="R57" s="424">
        <v>1.4273153311322222E-2</v>
      </c>
      <c r="S57" s="146">
        <v>1.4534634221060961E-2</v>
      </c>
      <c r="T57" s="146">
        <v>1.4796115130799698E-2</v>
      </c>
      <c r="U57" s="423">
        <v>1.5057596040538435E-2</v>
      </c>
      <c r="V57" s="146">
        <v>1.5319076950277174E-2</v>
      </c>
      <c r="W57" s="146">
        <v>1.5580557860015911E-2</v>
      </c>
      <c r="X57" s="281">
        <v>1.5842038769754648E-2</v>
      </c>
      <c r="Y57" s="146">
        <v>1.5552506203176357E-2</v>
      </c>
      <c r="Z57" s="146">
        <v>1.5262973636598065E-2</v>
      </c>
      <c r="AA57" s="146">
        <v>1.4973441070019775E-2</v>
      </c>
      <c r="AB57" s="146">
        <v>1.4683908503441484E-2</v>
      </c>
      <c r="AC57" s="213">
        <v>1.4394375936863192E-2</v>
      </c>
      <c r="AD57" s="146">
        <v>1.4104843370284901E-2</v>
      </c>
      <c r="AE57" s="425">
        <v>1.3815310803706609E-2</v>
      </c>
      <c r="AF57" s="422">
        <v>1.4279319880481641E-2</v>
      </c>
      <c r="AG57" s="281">
        <v>1.5132500123802213E-2</v>
      </c>
      <c r="AH57" s="426">
        <v>1.529904565295187E-2</v>
      </c>
      <c r="AI57" s="427" t="s">
        <v>70</v>
      </c>
      <c r="AJ57" s="428">
        <v>2.5884841211952562E-2</v>
      </c>
      <c r="AK57" s="429">
        <v>2.5842303511557162E-2</v>
      </c>
      <c r="AL57" s="429">
        <v>2.5799765811161758E-2</v>
      </c>
      <c r="AM57" s="429">
        <v>2.5757228110766358E-2</v>
      </c>
      <c r="AN57" s="429">
        <v>2.5714690410370958E-2</v>
      </c>
      <c r="AO57" s="429">
        <v>2.5672152709975554E-2</v>
      </c>
      <c r="AP57" s="429">
        <v>2.5629615009580154E-2</v>
      </c>
      <c r="AQ57" s="429">
        <v>2.5587077309184754E-2</v>
      </c>
      <c r="AR57" s="429">
        <v>2.554453960878935E-2</v>
      </c>
      <c r="AS57" s="429">
        <v>2.550200190839395E-2</v>
      </c>
      <c r="AT57" s="429">
        <v>2.5459464207998547E-2</v>
      </c>
      <c r="AU57" s="429">
        <v>2.5416926507603146E-2</v>
      </c>
      <c r="AV57" s="429">
        <v>2.5374388807207746E-2</v>
      </c>
      <c r="AW57" s="429">
        <v>2.5331851106812343E-2</v>
      </c>
      <c r="AX57" s="430">
        <v>2.5289313406416943E-2</v>
      </c>
      <c r="AY57" s="429">
        <v>2.5451817221252705E-2</v>
      </c>
      <c r="AZ57" s="429">
        <v>2.5614321036088468E-2</v>
      </c>
      <c r="BA57" s="429">
        <v>2.5776824850924227E-2</v>
      </c>
      <c r="BB57" s="429">
        <v>2.593932866575999E-2</v>
      </c>
      <c r="BC57" s="429">
        <v>2.6101832480595753E-2</v>
      </c>
      <c r="BD57" s="429">
        <v>2.6264336295431512E-2</v>
      </c>
      <c r="BE57" s="429">
        <v>2.6426840110267275E-2</v>
      </c>
      <c r="BF57" s="431">
        <v>2.6589343925103037E-2</v>
      </c>
      <c r="BG57" s="429">
        <v>2.6881312673363782E-2</v>
      </c>
      <c r="BH57" s="429">
        <v>2.7173281421624527E-2</v>
      </c>
      <c r="BI57" s="429">
        <v>2.7465250169885273E-2</v>
      </c>
      <c r="BJ57" s="429">
        <v>2.7757218918146014E-2</v>
      </c>
      <c r="BK57" s="429">
        <v>2.8049187666406759E-2</v>
      </c>
      <c r="BL57" s="429">
        <v>2.8341156414667504E-2</v>
      </c>
      <c r="BM57" s="432">
        <v>2.863312516292825E-2</v>
      </c>
      <c r="BN57" s="430">
        <v>2.7209376255950594E-2</v>
      </c>
      <c r="BO57" s="431">
        <v>2.72201222111054E-2</v>
      </c>
      <c r="BP57" s="428">
        <v>2.8445510050724137E-2</v>
      </c>
    </row>
    <row r="58" spans="1:68" s="59" customFormat="1" x14ac:dyDescent="0.25">
      <c r="A58" s="2" t="s">
        <v>71</v>
      </c>
      <c r="B58" s="421">
        <v>0</v>
      </c>
      <c r="C58" s="146">
        <v>4.2776152913072982E-4</v>
      </c>
      <c r="D58" s="146">
        <v>8.5552305826145964E-4</v>
      </c>
      <c r="E58" s="146">
        <v>1.2832845873921896E-3</v>
      </c>
      <c r="F58" s="146">
        <v>1.7110461165229193E-3</v>
      </c>
      <c r="G58" s="146">
        <v>2.138807645653649E-3</v>
      </c>
      <c r="H58" s="146">
        <v>2.5665691747843791E-3</v>
      </c>
      <c r="I58" s="146">
        <v>2.9943307039151088E-3</v>
      </c>
      <c r="J58" s="146">
        <v>3.4220922330458385E-3</v>
      </c>
      <c r="K58" s="146">
        <v>3.8498537621765683E-3</v>
      </c>
      <c r="L58" s="146">
        <v>4.277615291307298E-3</v>
      </c>
      <c r="M58" s="146">
        <v>4.7053768204380281E-3</v>
      </c>
      <c r="N58" s="146">
        <v>5.1331383495687583E-3</v>
      </c>
      <c r="O58" s="146">
        <v>5.5608998786994875E-3</v>
      </c>
      <c r="P58" s="422">
        <v>5.9886614078302177E-3</v>
      </c>
      <c r="Q58" s="423">
        <v>5.2400787318514401E-3</v>
      </c>
      <c r="R58" s="424">
        <v>4.4914960558726635E-3</v>
      </c>
      <c r="S58" s="146">
        <v>3.7429133798938859E-3</v>
      </c>
      <c r="T58" s="146">
        <v>2.9943307039151088E-3</v>
      </c>
      <c r="U58" s="423">
        <v>2.2457480279363317E-3</v>
      </c>
      <c r="V58" s="146">
        <v>1.4971653519575542E-3</v>
      </c>
      <c r="W58" s="146">
        <v>7.4858267597877753E-4</v>
      </c>
      <c r="X58" s="281">
        <v>0</v>
      </c>
      <c r="Y58" s="146">
        <v>4.2450405935085065E-4</v>
      </c>
      <c r="Z58" s="146">
        <v>8.490081187017013E-4</v>
      </c>
      <c r="AA58" s="146">
        <v>1.273512178052552E-3</v>
      </c>
      <c r="AB58" s="146">
        <v>1.6980162374034026E-3</v>
      </c>
      <c r="AC58" s="213">
        <v>2.1225202967542533E-3</v>
      </c>
      <c r="AD58" s="146">
        <v>2.5470243561051039E-3</v>
      </c>
      <c r="AE58" s="425">
        <v>2.9715284154559546E-3</v>
      </c>
      <c r="AF58" s="422">
        <v>3.4878815639986156E-3</v>
      </c>
      <c r="AG58" s="281">
        <v>3.8684317141144012E-3</v>
      </c>
      <c r="AH58" s="426">
        <v>5.2001525478616775E-3</v>
      </c>
      <c r="AI58" s="427" t="s">
        <v>71</v>
      </c>
      <c r="AJ58" s="428">
        <v>2.3930594955424262E-4</v>
      </c>
      <c r="AK58" s="429">
        <v>2.2654069638894692E-4</v>
      </c>
      <c r="AL58" s="429">
        <v>2.1377544322365125E-4</v>
      </c>
      <c r="AM58" s="429">
        <v>2.0101019005835556E-4</v>
      </c>
      <c r="AN58" s="429">
        <v>1.8824493689305986E-4</v>
      </c>
      <c r="AO58" s="429">
        <v>1.7547968372776416E-4</v>
      </c>
      <c r="AP58" s="429">
        <v>1.6271443056246849E-4</v>
      </c>
      <c r="AQ58" s="429">
        <v>1.4994917739717279E-4</v>
      </c>
      <c r="AR58" s="429">
        <v>1.371839242318771E-4</v>
      </c>
      <c r="AS58" s="429">
        <v>1.2441867106658143E-4</v>
      </c>
      <c r="AT58" s="429">
        <v>1.1165341790128573E-4</v>
      </c>
      <c r="AU58" s="429">
        <v>9.8888164735990033E-5</v>
      </c>
      <c r="AV58" s="429">
        <v>8.6122911570694362E-5</v>
      </c>
      <c r="AW58" s="429">
        <v>7.3357658405398665E-5</v>
      </c>
      <c r="AX58" s="430">
        <v>6.0592405240102974E-5</v>
      </c>
      <c r="AY58" s="429">
        <v>6.1834879483182737E-5</v>
      </c>
      <c r="AZ58" s="429">
        <v>6.3077353726262493E-5</v>
      </c>
      <c r="BA58" s="429">
        <v>6.4319827969342249E-5</v>
      </c>
      <c r="BB58" s="429">
        <v>6.5562302212422005E-5</v>
      </c>
      <c r="BC58" s="429">
        <v>6.6804776455501761E-5</v>
      </c>
      <c r="BD58" s="429">
        <v>6.8047250698581517E-5</v>
      </c>
      <c r="BE58" s="429">
        <v>6.9289724941661273E-5</v>
      </c>
      <c r="BF58" s="431">
        <v>7.0532199184741029E-5</v>
      </c>
      <c r="BG58" s="429">
        <v>7.3863839437005971E-5</v>
      </c>
      <c r="BH58" s="429">
        <v>7.7195479689270898E-5</v>
      </c>
      <c r="BI58" s="429">
        <v>8.0527119941535839E-5</v>
      </c>
      <c r="BJ58" s="429">
        <v>8.3858760193800767E-5</v>
      </c>
      <c r="BK58" s="429">
        <v>8.7190400446065708E-5</v>
      </c>
      <c r="BL58" s="429">
        <v>9.0522040698330636E-5</v>
      </c>
      <c r="BM58" s="432">
        <v>9.3853680950595577E-5</v>
      </c>
      <c r="BN58" s="430">
        <v>1.1877210770206461E-4</v>
      </c>
      <c r="BO58" s="431">
        <v>1.1951696482127424E-4</v>
      </c>
      <c r="BP58" s="428">
        <v>1.1768609003080377E-4</v>
      </c>
    </row>
    <row r="59" spans="1:68" s="59" customFormat="1" x14ac:dyDescent="0.25">
      <c r="A59" s="2" t="s">
        <v>72</v>
      </c>
      <c r="B59" s="421">
        <v>1.6961885976929821E-2</v>
      </c>
      <c r="C59" s="146">
        <v>1.790690240704965E-2</v>
      </c>
      <c r="D59" s="146">
        <v>1.8851918837169478E-2</v>
      </c>
      <c r="E59" s="146">
        <v>1.9796935267289307E-2</v>
      </c>
      <c r="F59" s="146">
        <v>2.0741951697409135E-2</v>
      </c>
      <c r="G59" s="146">
        <v>2.1686968127528964E-2</v>
      </c>
      <c r="H59" s="146">
        <v>2.2631984557648789E-2</v>
      </c>
      <c r="I59" s="146">
        <v>2.3577000987768618E-2</v>
      </c>
      <c r="J59" s="146">
        <v>2.4522017417888446E-2</v>
      </c>
      <c r="K59" s="146">
        <v>2.5467033848008275E-2</v>
      </c>
      <c r="L59" s="146">
        <v>2.6412050278128103E-2</v>
      </c>
      <c r="M59" s="146">
        <v>2.7357066708247932E-2</v>
      </c>
      <c r="N59" s="146">
        <v>2.830208313836776E-2</v>
      </c>
      <c r="O59" s="146">
        <v>2.9247099568487589E-2</v>
      </c>
      <c r="P59" s="422">
        <v>3.0192115998607418E-2</v>
      </c>
      <c r="Q59" s="423">
        <v>3.0799008110893176E-2</v>
      </c>
      <c r="R59" s="424">
        <v>3.1405900223178934E-2</v>
      </c>
      <c r="S59" s="146">
        <v>3.2012792335464689E-2</v>
      </c>
      <c r="T59" s="146">
        <v>3.2619684447750444E-2</v>
      </c>
      <c r="U59" s="423">
        <v>3.3226576560036206E-2</v>
      </c>
      <c r="V59" s="146">
        <v>3.383346867232196E-2</v>
      </c>
      <c r="W59" s="146">
        <v>3.4440360784607722E-2</v>
      </c>
      <c r="X59" s="281">
        <v>3.5047252896893477E-2</v>
      </c>
      <c r="Y59" s="146">
        <v>3.4995473362762645E-2</v>
      </c>
      <c r="Z59" s="146">
        <v>3.4943693828631821E-2</v>
      </c>
      <c r="AA59" s="146">
        <v>3.4891914294500989E-2</v>
      </c>
      <c r="AB59" s="146">
        <v>3.4840134760370164E-2</v>
      </c>
      <c r="AC59" s="213">
        <v>3.4788355226239333E-2</v>
      </c>
      <c r="AD59" s="146">
        <v>3.4736575692108508E-2</v>
      </c>
      <c r="AE59" s="425">
        <v>3.4684796157977676E-2</v>
      </c>
      <c r="AF59" s="422">
        <v>3.4548748504793676E-2</v>
      </c>
      <c r="AG59" s="281">
        <v>3.5084226058725278E-2</v>
      </c>
      <c r="AH59" s="426">
        <v>3.7773529802619145E-2</v>
      </c>
      <c r="AI59" s="427" t="s">
        <v>72</v>
      </c>
      <c r="AJ59" s="428">
        <v>4.944518870988319E-3</v>
      </c>
      <c r="AK59" s="429">
        <v>5.0084394475062247E-3</v>
      </c>
      <c r="AL59" s="429">
        <v>5.0723600240241314E-3</v>
      </c>
      <c r="AM59" s="429">
        <v>5.1362806005420371E-3</v>
      </c>
      <c r="AN59" s="429">
        <v>5.2002011770599437E-3</v>
      </c>
      <c r="AO59" s="429">
        <v>5.2641217535778495E-3</v>
      </c>
      <c r="AP59" s="429">
        <v>5.3280423300957561E-3</v>
      </c>
      <c r="AQ59" s="429">
        <v>5.3919629066136619E-3</v>
      </c>
      <c r="AR59" s="429">
        <v>5.4558834831315677E-3</v>
      </c>
      <c r="AS59" s="429">
        <v>5.5198040596494743E-3</v>
      </c>
      <c r="AT59" s="429">
        <v>5.58372463616738E-3</v>
      </c>
      <c r="AU59" s="429">
        <v>5.6476452126852867E-3</v>
      </c>
      <c r="AV59" s="429">
        <v>5.7115657892031924E-3</v>
      </c>
      <c r="AW59" s="429">
        <v>5.7754863657210991E-3</v>
      </c>
      <c r="AX59" s="430">
        <v>5.8394069422390048E-3</v>
      </c>
      <c r="AY59" s="429">
        <v>5.7976972087248734E-3</v>
      </c>
      <c r="AZ59" s="429">
        <v>5.7559874752107412E-3</v>
      </c>
      <c r="BA59" s="429">
        <v>5.7142777416966098E-3</v>
      </c>
      <c r="BB59" s="429">
        <v>5.6725680081824784E-3</v>
      </c>
      <c r="BC59" s="429">
        <v>5.6308582746683461E-3</v>
      </c>
      <c r="BD59" s="429">
        <v>5.5891485411542147E-3</v>
      </c>
      <c r="BE59" s="429">
        <v>5.5474388076400824E-3</v>
      </c>
      <c r="BF59" s="431">
        <v>5.505729074125951E-3</v>
      </c>
      <c r="BG59" s="429">
        <v>5.2405242592030747E-3</v>
      </c>
      <c r="BH59" s="429">
        <v>4.9753194442801992E-3</v>
      </c>
      <c r="BI59" s="429">
        <v>4.7101146293573228E-3</v>
      </c>
      <c r="BJ59" s="429">
        <v>4.4449098144344473E-3</v>
      </c>
      <c r="BK59" s="429">
        <v>4.179704999511571E-3</v>
      </c>
      <c r="BL59" s="429">
        <v>3.9145001845886946E-3</v>
      </c>
      <c r="BM59" s="432">
        <v>3.6492953696658187E-3</v>
      </c>
      <c r="BN59" s="430">
        <v>4.4417911723627366E-3</v>
      </c>
      <c r="BO59" s="431">
        <v>4.7367334197317926E-3</v>
      </c>
      <c r="BP59" s="428">
        <v>4.6369712166578871E-3</v>
      </c>
    </row>
    <row r="60" spans="1:68" s="59" customFormat="1" x14ac:dyDescent="0.25">
      <c r="A60" s="2" t="s">
        <v>74</v>
      </c>
      <c r="B60" s="421">
        <v>2.1177034205787952E-3</v>
      </c>
      <c r="C60" s="146">
        <v>2.3942004196681826E-3</v>
      </c>
      <c r="D60" s="146">
        <v>2.6706974187575699E-3</v>
      </c>
      <c r="E60" s="146">
        <v>2.9471944178469569E-3</v>
      </c>
      <c r="F60" s="146">
        <v>3.2236914169363447E-3</v>
      </c>
      <c r="G60" s="146">
        <v>3.5001884160257317E-3</v>
      </c>
      <c r="H60" s="146">
        <v>3.776685415115119E-3</v>
      </c>
      <c r="I60" s="146">
        <v>4.0531824142045064E-3</v>
      </c>
      <c r="J60" s="146">
        <v>4.3296794132938934E-3</v>
      </c>
      <c r="K60" s="146">
        <v>4.6061764123832812E-3</v>
      </c>
      <c r="L60" s="146">
        <v>4.882673411472669E-3</v>
      </c>
      <c r="M60" s="146">
        <v>5.159170410562056E-3</v>
      </c>
      <c r="N60" s="146">
        <v>5.4356674096514429E-3</v>
      </c>
      <c r="O60" s="146">
        <v>5.7121644087408299E-3</v>
      </c>
      <c r="P60" s="422">
        <v>5.9886614078302177E-3</v>
      </c>
      <c r="Q60" s="423">
        <v>5.3903488471747727E-3</v>
      </c>
      <c r="R60" s="424">
        <v>4.7920362865193277E-3</v>
      </c>
      <c r="S60" s="146">
        <v>4.1937237258638828E-3</v>
      </c>
      <c r="T60" s="146">
        <v>3.5954111652084378E-3</v>
      </c>
      <c r="U60" s="423">
        <v>2.9970986045529929E-3</v>
      </c>
      <c r="V60" s="146">
        <v>2.3987860438975479E-3</v>
      </c>
      <c r="W60" s="146">
        <v>1.8004734832421029E-3</v>
      </c>
      <c r="X60" s="281">
        <v>1.202160922586658E-3</v>
      </c>
      <c r="Y60" s="146">
        <v>1.4549277072822718E-3</v>
      </c>
      <c r="Z60" s="146">
        <v>1.7076944919778856E-3</v>
      </c>
      <c r="AA60" s="146">
        <v>1.9604612766734994E-3</v>
      </c>
      <c r="AB60" s="146">
        <v>2.2132280613691132E-3</v>
      </c>
      <c r="AC60" s="213">
        <v>2.465994846064727E-3</v>
      </c>
      <c r="AD60" s="146">
        <v>2.7187616307603408E-3</v>
      </c>
      <c r="AE60" s="425">
        <v>2.9715284154559546E-3</v>
      </c>
      <c r="AF60" s="422">
        <v>3.4878815639986156E-3</v>
      </c>
      <c r="AG60" s="281">
        <v>5.2070459169623363E-3</v>
      </c>
      <c r="AH60" s="426">
        <v>5.3020072633726606E-3</v>
      </c>
      <c r="AI60" s="427" t="s">
        <v>74</v>
      </c>
      <c r="AJ60" s="428">
        <v>3.1366698442362742E-2</v>
      </c>
      <c r="AK60" s="429">
        <v>3.0557430651128033E-2</v>
      </c>
      <c r="AL60" s="429">
        <v>2.9748162859893325E-2</v>
      </c>
      <c r="AM60" s="429">
        <v>2.8938895068658616E-2</v>
      </c>
      <c r="AN60" s="429">
        <v>2.8129627277423908E-2</v>
      </c>
      <c r="AO60" s="429">
        <v>2.7320359486189199E-2</v>
      </c>
      <c r="AP60" s="429">
        <v>2.651109169495449E-2</v>
      </c>
      <c r="AQ60" s="429">
        <v>2.5701823903719785E-2</v>
      </c>
      <c r="AR60" s="429">
        <v>2.4892556112485073E-2</v>
      </c>
      <c r="AS60" s="429">
        <v>2.4083288321250368E-2</v>
      </c>
      <c r="AT60" s="429">
        <v>2.3274020530015656E-2</v>
      </c>
      <c r="AU60" s="429">
        <v>2.2464752738780951E-2</v>
      </c>
      <c r="AV60" s="429">
        <v>2.1655484947546242E-2</v>
      </c>
      <c r="AW60" s="429">
        <v>2.0846217156311533E-2</v>
      </c>
      <c r="AX60" s="430">
        <v>2.0036949365076825E-2</v>
      </c>
      <c r="AY60" s="429">
        <v>2.063555675938792E-2</v>
      </c>
      <c r="AZ60" s="429">
        <v>2.1234164153699015E-2</v>
      </c>
      <c r="BA60" s="429">
        <v>2.183277154801011E-2</v>
      </c>
      <c r="BB60" s="429">
        <v>2.2431378942321202E-2</v>
      </c>
      <c r="BC60" s="429">
        <v>2.3029986336632297E-2</v>
      </c>
      <c r="BD60" s="429">
        <v>2.3628593730943392E-2</v>
      </c>
      <c r="BE60" s="429">
        <v>2.4227201125254488E-2</v>
      </c>
      <c r="BF60" s="431">
        <v>2.4825808519565583E-2</v>
      </c>
      <c r="BG60" s="429">
        <v>2.4636511358140576E-2</v>
      </c>
      <c r="BH60" s="429">
        <v>2.4447214196715566E-2</v>
      </c>
      <c r="BI60" s="429">
        <v>2.4257917035290559E-2</v>
      </c>
      <c r="BJ60" s="429">
        <v>2.4068619873865552E-2</v>
      </c>
      <c r="BK60" s="429">
        <v>2.3879322712440545E-2</v>
      </c>
      <c r="BL60" s="429">
        <v>2.3690025551015535E-2</v>
      </c>
      <c r="BM60" s="432">
        <v>2.3500728389590528E-2</v>
      </c>
      <c r="BN60" s="430">
        <v>2.2613738382925436E-2</v>
      </c>
      <c r="BO60" s="431">
        <v>1.8605154005537666E-2</v>
      </c>
      <c r="BP60" s="428">
        <v>1.9543531261636236E-2</v>
      </c>
    </row>
    <row r="61" spans="1:68" s="59" customFormat="1" x14ac:dyDescent="0.25">
      <c r="A61" s="2" t="s">
        <v>75</v>
      </c>
      <c r="B61" s="421">
        <v>1.7432186638522824E-2</v>
      </c>
      <c r="C61" s="146">
        <v>1.7970159789934204E-2</v>
      </c>
      <c r="D61" s="146">
        <v>1.8508132941345585E-2</v>
      </c>
      <c r="E61" s="146">
        <v>1.9046106092756962E-2</v>
      </c>
      <c r="F61" s="146">
        <v>1.9584079244168343E-2</v>
      </c>
      <c r="G61" s="146">
        <v>2.0122052395579723E-2</v>
      </c>
      <c r="H61" s="146">
        <v>2.0660025546991104E-2</v>
      </c>
      <c r="I61" s="146">
        <v>2.1197998698402484E-2</v>
      </c>
      <c r="J61" s="146">
        <v>2.1735971849813865E-2</v>
      </c>
      <c r="K61" s="146">
        <v>2.2273945001225245E-2</v>
      </c>
      <c r="L61" s="146">
        <v>2.2811918152636626E-2</v>
      </c>
      <c r="M61" s="146">
        <v>2.3349891304048003E-2</v>
      </c>
      <c r="N61" s="146">
        <v>2.3887864455459384E-2</v>
      </c>
      <c r="O61" s="146">
        <v>2.4425837606870764E-2</v>
      </c>
      <c r="P61" s="422">
        <v>2.4963810758282145E-2</v>
      </c>
      <c r="Q61" s="423">
        <v>2.5337862927570561E-2</v>
      </c>
      <c r="R61" s="424">
        <v>2.5711915096858981E-2</v>
      </c>
      <c r="S61" s="146">
        <v>2.6085967266147397E-2</v>
      </c>
      <c r="T61" s="146">
        <v>2.6460019435435814E-2</v>
      </c>
      <c r="U61" s="423">
        <v>2.683407160472423E-2</v>
      </c>
      <c r="V61" s="146">
        <v>2.7208123774012646E-2</v>
      </c>
      <c r="W61" s="146">
        <v>2.7582175943301066E-2</v>
      </c>
      <c r="X61" s="281">
        <v>2.7956228112589483E-2</v>
      </c>
      <c r="Y61" s="146">
        <v>2.7672679569669283E-2</v>
      </c>
      <c r="Z61" s="146">
        <v>2.7389131026749086E-2</v>
      </c>
      <c r="AA61" s="146">
        <v>2.7105582483828886E-2</v>
      </c>
      <c r="AB61" s="146">
        <v>2.6822033940908686E-2</v>
      </c>
      <c r="AC61" s="213">
        <v>2.6538485397988486E-2</v>
      </c>
      <c r="AD61" s="146">
        <v>2.625493685506829E-2</v>
      </c>
      <c r="AE61" s="425">
        <v>2.597138831214809E-2</v>
      </c>
      <c r="AF61" s="422">
        <v>2.6781136726219359E-2</v>
      </c>
      <c r="AG61" s="281">
        <v>2.9689136488004492E-2</v>
      </c>
      <c r="AH61" s="426">
        <v>3.3515871167482218E-2</v>
      </c>
      <c r="AI61" s="427" t="s">
        <v>75</v>
      </c>
      <c r="AJ61" s="428">
        <v>1.1027266203260597E-2</v>
      </c>
      <c r="AK61" s="429">
        <v>1.0577006903602477E-2</v>
      </c>
      <c r="AL61" s="429">
        <v>1.012674760394436E-2</v>
      </c>
      <c r="AM61" s="429">
        <v>9.6764883042862425E-3</v>
      </c>
      <c r="AN61" s="429">
        <v>9.2262290046281233E-3</v>
      </c>
      <c r="AO61" s="429">
        <v>8.775969704970004E-3</v>
      </c>
      <c r="AP61" s="429">
        <v>8.3257104053118865E-3</v>
      </c>
      <c r="AQ61" s="429">
        <v>7.875451105653769E-3</v>
      </c>
      <c r="AR61" s="429">
        <v>7.4251918059956498E-3</v>
      </c>
      <c r="AS61" s="429">
        <v>6.9749325063375315E-3</v>
      </c>
      <c r="AT61" s="429">
        <v>6.5246732066794131E-3</v>
      </c>
      <c r="AU61" s="429">
        <v>6.0744139070212947E-3</v>
      </c>
      <c r="AV61" s="429">
        <v>5.6241546073631764E-3</v>
      </c>
      <c r="AW61" s="429">
        <v>5.173895307705058E-3</v>
      </c>
      <c r="AX61" s="430">
        <v>4.7236360080469397E-3</v>
      </c>
      <c r="AY61" s="429">
        <v>4.747181139018319E-3</v>
      </c>
      <c r="AZ61" s="429">
        <v>4.7707262699896976E-3</v>
      </c>
      <c r="BA61" s="429">
        <v>4.794271400961077E-3</v>
      </c>
      <c r="BB61" s="429">
        <v>4.8178165319324555E-3</v>
      </c>
      <c r="BC61" s="429">
        <v>4.8413616629038349E-3</v>
      </c>
      <c r="BD61" s="429">
        <v>4.8649067938752143E-3</v>
      </c>
      <c r="BE61" s="429">
        <v>4.8884519248465928E-3</v>
      </c>
      <c r="BF61" s="431">
        <v>4.9119970558179722E-3</v>
      </c>
      <c r="BG61" s="429">
        <v>4.9221197190945304E-3</v>
      </c>
      <c r="BH61" s="429">
        <v>4.9322423823710895E-3</v>
      </c>
      <c r="BI61" s="429">
        <v>4.9423650456476478E-3</v>
      </c>
      <c r="BJ61" s="429">
        <v>4.9524877089242069E-3</v>
      </c>
      <c r="BK61" s="429">
        <v>4.9626103722007651E-3</v>
      </c>
      <c r="BL61" s="429">
        <v>4.9727330354773242E-3</v>
      </c>
      <c r="BM61" s="432">
        <v>4.9828556987538825E-3</v>
      </c>
      <c r="BN61" s="430">
        <v>6.0312831352566706E-3</v>
      </c>
      <c r="BO61" s="431">
        <v>5.4601025348286498E-3</v>
      </c>
      <c r="BP61" s="428">
        <v>5.6131530867177147E-3</v>
      </c>
    </row>
    <row r="62" spans="1:68" s="59" customFormat="1" x14ac:dyDescent="0.25">
      <c r="A62" s="2" t="s">
        <v>76</v>
      </c>
      <c r="B62" s="421">
        <v>5.1151573333078584E-2</v>
      </c>
      <c r="C62" s="146">
        <v>5.2199343175593618E-2</v>
      </c>
      <c r="D62" s="146">
        <v>5.3247113018108652E-2</v>
      </c>
      <c r="E62" s="146">
        <v>5.4294882860623686E-2</v>
      </c>
      <c r="F62" s="146">
        <v>5.534265270313872E-2</v>
      </c>
      <c r="G62" s="146">
        <v>5.6390422545653754E-2</v>
      </c>
      <c r="H62" s="146">
        <v>5.7438192388168788E-2</v>
      </c>
      <c r="I62" s="146">
        <v>5.8485962230683822E-2</v>
      </c>
      <c r="J62" s="146">
        <v>5.9533732073198856E-2</v>
      </c>
      <c r="K62" s="146">
        <v>6.058150191571389E-2</v>
      </c>
      <c r="L62" s="146">
        <v>6.1629271758228923E-2</v>
      </c>
      <c r="M62" s="146">
        <v>6.2677041600743957E-2</v>
      </c>
      <c r="N62" s="146">
        <v>6.3724811443258991E-2</v>
      </c>
      <c r="O62" s="146">
        <v>6.4772581285774025E-2</v>
      </c>
      <c r="P62" s="422">
        <v>6.5820351128289059E-2</v>
      </c>
      <c r="Q62" s="423">
        <v>6.5741224092489642E-2</v>
      </c>
      <c r="R62" s="424">
        <v>6.5662097056690211E-2</v>
      </c>
      <c r="S62" s="146">
        <v>6.5582970020890793E-2</v>
      </c>
      <c r="T62" s="146">
        <v>6.5503842985091376E-2</v>
      </c>
      <c r="U62" s="423">
        <v>6.5424715949291959E-2</v>
      </c>
      <c r="V62" s="146">
        <v>6.5345588913492542E-2</v>
      </c>
      <c r="W62" s="146">
        <v>6.526646187769311E-2</v>
      </c>
      <c r="X62" s="281">
        <v>6.5187334841893693E-2</v>
      </c>
      <c r="Y62" s="146">
        <v>6.5788586545168698E-2</v>
      </c>
      <c r="Z62" s="146">
        <v>6.6389838248443689E-2</v>
      </c>
      <c r="AA62" s="146">
        <v>6.6991089951718694E-2</v>
      </c>
      <c r="AB62" s="146">
        <v>6.7592341654993698E-2</v>
      </c>
      <c r="AC62" s="213">
        <v>6.8193593358268703E-2</v>
      </c>
      <c r="AD62" s="146">
        <v>6.8794845061543694E-2</v>
      </c>
      <c r="AE62" s="425">
        <v>6.9396096764818699E-2</v>
      </c>
      <c r="AF62" s="422">
        <v>7.1245876570482508E-2</v>
      </c>
      <c r="AG62" s="281">
        <v>7.3145900691699878E-2</v>
      </c>
      <c r="AH62" s="426">
        <v>7.4998975052734451E-2</v>
      </c>
      <c r="AI62" s="427" t="s">
        <v>76</v>
      </c>
      <c r="AJ62" s="428">
        <v>0.10577398380839491</v>
      </c>
      <c r="AK62" s="429">
        <v>0.10572203125457418</v>
      </c>
      <c r="AL62" s="429">
        <v>0.10567007870075344</v>
      </c>
      <c r="AM62" s="429">
        <v>0.10561812614693271</v>
      </c>
      <c r="AN62" s="429">
        <v>0.10556617359311199</v>
      </c>
      <c r="AO62" s="429">
        <v>0.10551422103929126</v>
      </c>
      <c r="AP62" s="429">
        <v>0.10546226848547052</v>
      </c>
      <c r="AQ62" s="429">
        <v>0.10541031593164979</v>
      </c>
      <c r="AR62" s="429">
        <v>0.10535836337782906</v>
      </c>
      <c r="AS62" s="429">
        <v>0.10530641082400832</v>
      </c>
      <c r="AT62" s="429">
        <v>0.10525445827018759</v>
      </c>
      <c r="AU62" s="429">
        <v>0.10520250571636687</v>
      </c>
      <c r="AV62" s="429">
        <v>0.10515055316254614</v>
      </c>
      <c r="AW62" s="429">
        <v>0.1050986006087254</v>
      </c>
      <c r="AX62" s="430">
        <v>0.10504664805490467</v>
      </c>
      <c r="AY62" s="429">
        <v>0.1057473492857102</v>
      </c>
      <c r="AZ62" s="429">
        <v>0.10644805051651574</v>
      </c>
      <c r="BA62" s="429">
        <v>0.10714875174732127</v>
      </c>
      <c r="BB62" s="429">
        <v>0.1078494529781268</v>
      </c>
      <c r="BC62" s="429">
        <v>0.10855015420893233</v>
      </c>
      <c r="BD62" s="429">
        <v>0.10925085543973787</v>
      </c>
      <c r="BE62" s="429">
        <v>0.1099515566705434</v>
      </c>
      <c r="BF62" s="431">
        <v>0.11065225790134893</v>
      </c>
      <c r="BG62" s="429">
        <v>0.10826648878203002</v>
      </c>
      <c r="BH62" s="429">
        <v>0.10588071966271112</v>
      </c>
      <c r="BI62" s="429">
        <v>0.10349495054339221</v>
      </c>
      <c r="BJ62" s="429">
        <v>0.1011091814240733</v>
      </c>
      <c r="BK62" s="429">
        <v>9.8723412304754385E-2</v>
      </c>
      <c r="BL62" s="429">
        <v>9.6337643185435487E-2</v>
      </c>
      <c r="BM62" s="432">
        <v>9.3951874066116575E-2</v>
      </c>
      <c r="BN62" s="430">
        <v>9.1188095063971131E-2</v>
      </c>
      <c r="BO62" s="431">
        <v>9.4550188682182859E-2</v>
      </c>
      <c r="BP62" s="428">
        <v>9.7621729024066684E-2</v>
      </c>
    </row>
    <row r="63" spans="1:68" s="59" customFormat="1" x14ac:dyDescent="0.25">
      <c r="A63" s="2" t="s">
        <v>77</v>
      </c>
      <c r="B63" s="421">
        <v>2.1177034205787952E-3</v>
      </c>
      <c r="C63" s="146">
        <v>2.1262747273517336E-3</v>
      </c>
      <c r="D63" s="146">
        <v>2.1348460341246724E-3</v>
      </c>
      <c r="E63" s="146">
        <v>2.1434173408976108E-3</v>
      </c>
      <c r="F63" s="146">
        <v>2.1519886476705496E-3</v>
      </c>
      <c r="G63" s="146">
        <v>2.160559954443488E-3</v>
      </c>
      <c r="H63" s="146">
        <v>2.1691312612164269E-3</v>
      </c>
      <c r="I63" s="146">
        <v>2.1777025679893653E-3</v>
      </c>
      <c r="J63" s="146">
        <v>2.1862738747623037E-3</v>
      </c>
      <c r="K63" s="146">
        <v>2.1948451815352425E-3</v>
      </c>
      <c r="L63" s="146">
        <v>2.2034164883081809E-3</v>
      </c>
      <c r="M63" s="146">
        <v>2.2119877950811198E-3</v>
      </c>
      <c r="N63" s="146">
        <v>2.2205591018540582E-3</v>
      </c>
      <c r="O63" s="146">
        <v>2.229130408626997E-3</v>
      </c>
      <c r="P63" s="422">
        <v>2.2377017153999354E-3</v>
      </c>
      <c r="Q63" s="423">
        <v>2.1082591162982756E-3</v>
      </c>
      <c r="R63" s="424">
        <v>1.9788165171966158E-3</v>
      </c>
      <c r="S63" s="146">
        <v>1.8493739180949565E-3</v>
      </c>
      <c r="T63" s="146">
        <v>1.7199313189932967E-3</v>
      </c>
      <c r="U63" s="423">
        <v>1.5904887198916369E-3</v>
      </c>
      <c r="V63" s="146">
        <v>1.4610461207899773E-3</v>
      </c>
      <c r="W63" s="146">
        <v>1.3316035216883178E-3</v>
      </c>
      <c r="X63" s="281">
        <v>1.202160922586658E-3</v>
      </c>
      <c r="Y63" s="146">
        <v>1.1495048149201428E-3</v>
      </c>
      <c r="Z63" s="146">
        <v>1.0968487072536279E-3</v>
      </c>
      <c r="AA63" s="146">
        <v>1.0441925995871128E-3</v>
      </c>
      <c r="AB63" s="146">
        <v>9.9153649192059768E-4</v>
      </c>
      <c r="AC63" s="213">
        <v>9.3888038425408266E-4</v>
      </c>
      <c r="AD63" s="146">
        <v>8.8622427658756765E-4</v>
      </c>
      <c r="AE63" s="425">
        <v>8.3356816892105252E-4</v>
      </c>
      <c r="AF63" s="422">
        <v>9.5772933006453835E-4</v>
      </c>
      <c r="AG63" s="281">
        <v>1.5552072845322934E-3</v>
      </c>
      <c r="AH63" s="426">
        <v>1.6064203304186962E-3</v>
      </c>
      <c r="AI63" s="427" t="s">
        <v>77</v>
      </c>
      <c r="AJ63" s="428">
        <v>1.0554969633435683E-2</v>
      </c>
      <c r="AK63" s="429">
        <v>1.0459470432711591E-2</v>
      </c>
      <c r="AL63" s="429">
        <v>1.03639712319875E-2</v>
      </c>
      <c r="AM63" s="429">
        <v>1.0268472031263409E-2</v>
      </c>
      <c r="AN63" s="429">
        <v>1.0172972830539317E-2</v>
      </c>
      <c r="AO63" s="429">
        <v>1.0077473629815224E-2</v>
      </c>
      <c r="AP63" s="429">
        <v>9.9819744290911335E-3</v>
      </c>
      <c r="AQ63" s="429">
        <v>9.8864752283670428E-3</v>
      </c>
      <c r="AR63" s="429">
        <v>9.7909760276429503E-3</v>
      </c>
      <c r="AS63" s="429">
        <v>9.6954768269188578E-3</v>
      </c>
      <c r="AT63" s="429">
        <v>9.599977626194767E-3</v>
      </c>
      <c r="AU63" s="429">
        <v>9.5044784254706763E-3</v>
      </c>
      <c r="AV63" s="429">
        <v>9.4089792247465838E-3</v>
      </c>
      <c r="AW63" s="429">
        <v>9.3134800240224913E-3</v>
      </c>
      <c r="AX63" s="430">
        <v>9.2179808232984006E-3</v>
      </c>
      <c r="AY63" s="429">
        <v>9.4227711546910724E-3</v>
      </c>
      <c r="AZ63" s="429">
        <v>9.6275614860837459E-3</v>
      </c>
      <c r="BA63" s="429">
        <v>9.8323518174764177E-3</v>
      </c>
      <c r="BB63" s="429">
        <v>1.003714214886909E-2</v>
      </c>
      <c r="BC63" s="429">
        <v>1.0241932480261761E-2</v>
      </c>
      <c r="BD63" s="429">
        <v>1.0446722811654433E-2</v>
      </c>
      <c r="BE63" s="429">
        <v>1.0651513143047107E-2</v>
      </c>
      <c r="BF63" s="431">
        <v>1.0856303474439779E-2</v>
      </c>
      <c r="BG63" s="429">
        <v>1.0963111087037927E-2</v>
      </c>
      <c r="BH63" s="429">
        <v>1.1069918699636075E-2</v>
      </c>
      <c r="BI63" s="429">
        <v>1.1176726312234223E-2</v>
      </c>
      <c r="BJ63" s="429">
        <v>1.1283533924832372E-2</v>
      </c>
      <c r="BK63" s="429">
        <v>1.139034153743052E-2</v>
      </c>
      <c r="BL63" s="429">
        <v>1.1497149150028668E-2</v>
      </c>
      <c r="BM63" s="432">
        <v>1.1603956762626816E-2</v>
      </c>
      <c r="BN63" s="430">
        <v>1.1118918043869431E-2</v>
      </c>
      <c r="BO63" s="431">
        <v>2.0119708165369076E-2</v>
      </c>
      <c r="BP63" s="428">
        <v>2.1103268138279705E-2</v>
      </c>
    </row>
    <row r="64" spans="1:68" s="59" customFormat="1" x14ac:dyDescent="0.25">
      <c r="A64" s="2" t="s">
        <v>79</v>
      </c>
      <c r="B64" s="421">
        <v>3.9522747735362867E-3</v>
      </c>
      <c r="C64" s="146">
        <v>4.0977309617001387E-3</v>
      </c>
      <c r="D64" s="146">
        <v>4.2431871498639908E-3</v>
      </c>
      <c r="E64" s="146">
        <v>4.3886433380278429E-3</v>
      </c>
      <c r="F64" s="146">
        <v>4.5340995261916959E-3</v>
      </c>
      <c r="G64" s="146">
        <v>4.679555714355548E-3</v>
      </c>
      <c r="H64" s="146">
        <v>4.8250119025194001E-3</v>
      </c>
      <c r="I64" s="146">
        <v>4.9704680906832522E-3</v>
      </c>
      <c r="J64" s="146">
        <v>5.1159242788471043E-3</v>
      </c>
      <c r="K64" s="146">
        <v>5.2613804670109572E-3</v>
      </c>
      <c r="L64" s="146">
        <v>5.4068366551748084E-3</v>
      </c>
      <c r="M64" s="146">
        <v>5.5522928433386614E-3</v>
      </c>
      <c r="N64" s="146">
        <v>5.6977490315025135E-3</v>
      </c>
      <c r="O64" s="146">
        <v>5.8432052196663656E-3</v>
      </c>
      <c r="P64" s="422">
        <v>5.9886614078302177E-3</v>
      </c>
      <c r="Q64" s="423">
        <v>5.4212050036551961E-3</v>
      </c>
      <c r="R64" s="424">
        <v>4.8537485994801736E-3</v>
      </c>
      <c r="S64" s="146">
        <v>4.2862921953051511E-3</v>
      </c>
      <c r="T64" s="146">
        <v>3.7188357911301295E-3</v>
      </c>
      <c r="U64" s="423">
        <v>3.1513793869551074E-3</v>
      </c>
      <c r="V64" s="146">
        <v>2.5839229827800854E-3</v>
      </c>
      <c r="W64" s="146">
        <v>2.0164665786050638E-3</v>
      </c>
      <c r="X64" s="281">
        <v>1.4490101744300411E-3</v>
      </c>
      <c r="Y64" s="146">
        <v>1.5509485193574025E-3</v>
      </c>
      <c r="Z64" s="146">
        <v>1.6528868642847637E-3</v>
      </c>
      <c r="AA64" s="146">
        <v>1.7548252092121251E-3</v>
      </c>
      <c r="AB64" s="146">
        <v>1.8567635541394865E-3</v>
      </c>
      <c r="AC64" s="213">
        <v>1.9587018990668476E-3</v>
      </c>
      <c r="AD64" s="146">
        <v>2.0606402439942093E-3</v>
      </c>
      <c r="AE64" s="425">
        <v>2.1625785889215704E-3</v>
      </c>
      <c r="AF64" s="422">
        <v>2.5564580817658243E-3</v>
      </c>
      <c r="AG64" s="281">
        <v>2.3378338197525437E-3</v>
      </c>
      <c r="AH64" s="426">
        <v>3.6324116852327719E-3</v>
      </c>
      <c r="AI64" s="427" t="s">
        <v>79</v>
      </c>
      <c r="AJ64" s="428">
        <v>2.3930594955424262E-4</v>
      </c>
      <c r="AK64" s="429">
        <v>2.2654069638894692E-4</v>
      </c>
      <c r="AL64" s="429">
        <v>2.1377544322365125E-4</v>
      </c>
      <c r="AM64" s="429">
        <v>2.0101019005835556E-4</v>
      </c>
      <c r="AN64" s="429">
        <v>1.8824493689305986E-4</v>
      </c>
      <c r="AO64" s="429">
        <v>1.7547968372776416E-4</v>
      </c>
      <c r="AP64" s="429">
        <v>1.6271443056246849E-4</v>
      </c>
      <c r="AQ64" s="429">
        <v>1.4994917739717279E-4</v>
      </c>
      <c r="AR64" s="429">
        <v>1.371839242318771E-4</v>
      </c>
      <c r="AS64" s="429">
        <v>1.2441867106658143E-4</v>
      </c>
      <c r="AT64" s="429">
        <v>1.1165341790128573E-4</v>
      </c>
      <c r="AU64" s="429">
        <v>9.8888164735990033E-5</v>
      </c>
      <c r="AV64" s="429">
        <v>8.6122911570694362E-5</v>
      </c>
      <c r="AW64" s="429">
        <v>7.3357658405398665E-5</v>
      </c>
      <c r="AX64" s="430">
        <v>6.0592405240102974E-5</v>
      </c>
      <c r="AY64" s="429">
        <v>6.1834879483182737E-5</v>
      </c>
      <c r="AZ64" s="429">
        <v>6.3077353726262493E-5</v>
      </c>
      <c r="BA64" s="429">
        <v>6.4319827969342249E-5</v>
      </c>
      <c r="BB64" s="429">
        <v>6.5562302212422005E-5</v>
      </c>
      <c r="BC64" s="429">
        <v>6.6804776455501761E-5</v>
      </c>
      <c r="BD64" s="429">
        <v>6.8047250698581517E-5</v>
      </c>
      <c r="BE64" s="429">
        <v>6.9289724941661273E-5</v>
      </c>
      <c r="BF64" s="431">
        <v>7.0532199184741029E-5</v>
      </c>
      <c r="BG64" s="429">
        <v>7.3863839437005971E-5</v>
      </c>
      <c r="BH64" s="429">
        <v>7.7195479689270898E-5</v>
      </c>
      <c r="BI64" s="429">
        <v>8.0527119941535839E-5</v>
      </c>
      <c r="BJ64" s="429">
        <v>8.3858760193800767E-5</v>
      </c>
      <c r="BK64" s="429">
        <v>8.7190400446065708E-5</v>
      </c>
      <c r="BL64" s="429">
        <v>9.0522040698330636E-5</v>
      </c>
      <c r="BM64" s="432">
        <v>9.3853680950595577E-5</v>
      </c>
      <c r="BN64" s="430">
        <v>1.1877210770206461E-4</v>
      </c>
      <c r="BO64" s="431">
        <v>1.1951696482127424E-4</v>
      </c>
      <c r="BP64" s="428">
        <v>1.1768609003080377E-4</v>
      </c>
    </row>
    <row r="65" spans="1:68" s="59" customFormat="1" x14ac:dyDescent="0.25">
      <c r="A65" s="2" t="s">
        <v>78</v>
      </c>
      <c r="B65" s="421">
        <v>5.88742956957835E-2</v>
      </c>
      <c r="C65" s="146">
        <v>5.7128812390864578E-2</v>
      </c>
      <c r="D65" s="146">
        <v>5.5383329085945648E-2</v>
      </c>
      <c r="E65" s="146">
        <v>5.3637845781026726E-2</v>
      </c>
      <c r="F65" s="146">
        <v>5.1892362476107796E-2</v>
      </c>
      <c r="G65" s="146">
        <v>5.0146879171188874E-2</v>
      </c>
      <c r="H65" s="146">
        <v>4.8401395866269945E-2</v>
      </c>
      <c r="I65" s="146">
        <v>4.6655912561351022E-2</v>
      </c>
      <c r="J65" s="146">
        <v>4.4910429256432099E-2</v>
      </c>
      <c r="K65" s="146">
        <v>4.316494595151317E-2</v>
      </c>
      <c r="L65" s="146">
        <v>4.1419462646594241E-2</v>
      </c>
      <c r="M65" s="146">
        <v>3.9673979341675318E-2</v>
      </c>
      <c r="N65" s="146">
        <v>3.7928496036756396E-2</v>
      </c>
      <c r="O65" s="146">
        <v>3.6183012731837466E-2</v>
      </c>
      <c r="P65" s="422">
        <v>3.4437529426918544E-2</v>
      </c>
      <c r="Q65" s="423">
        <v>3.5431526799293192E-2</v>
      </c>
      <c r="R65" s="424">
        <v>3.6425524171667847E-2</v>
      </c>
      <c r="S65" s="146">
        <v>3.7419521544042503E-2</v>
      </c>
      <c r="T65" s="146">
        <v>3.8413518916417151E-2</v>
      </c>
      <c r="U65" s="423">
        <v>3.94075162887918E-2</v>
      </c>
      <c r="V65" s="146">
        <v>4.0401513661166455E-2</v>
      </c>
      <c r="W65" s="146">
        <v>4.139551103354111E-2</v>
      </c>
      <c r="X65" s="281">
        <v>4.2389508405915759E-2</v>
      </c>
      <c r="Y65" s="146">
        <v>4.226232185166829E-2</v>
      </c>
      <c r="Z65" s="146">
        <v>4.2135135297420814E-2</v>
      </c>
      <c r="AA65" s="146">
        <v>4.2007948743173346E-2</v>
      </c>
      <c r="AB65" s="146">
        <v>4.1880762188925877E-2</v>
      </c>
      <c r="AC65" s="213">
        <v>4.1753575634678408E-2</v>
      </c>
      <c r="AD65" s="146">
        <v>4.1626389080430932E-2</v>
      </c>
      <c r="AE65" s="425">
        <v>4.1499202526183464E-2</v>
      </c>
      <c r="AF65" s="422">
        <v>3.9488632726746409E-2</v>
      </c>
      <c r="AG65" s="281">
        <v>3.2637074733686142E-2</v>
      </c>
      <c r="AH65" s="426">
        <v>3.2950703886990895E-2</v>
      </c>
      <c r="AI65" s="427" t="s">
        <v>78</v>
      </c>
      <c r="AJ65" s="428">
        <v>2.4710540301877127E-2</v>
      </c>
      <c r="AK65" s="429">
        <v>2.4052221895834291E-2</v>
      </c>
      <c r="AL65" s="429">
        <v>2.3393903489791451E-2</v>
      </c>
      <c r="AM65" s="429">
        <v>2.2735585083748615E-2</v>
      </c>
      <c r="AN65" s="429">
        <v>2.2077266677705779E-2</v>
      </c>
      <c r="AO65" s="429">
        <v>2.1418948271662942E-2</v>
      </c>
      <c r="AP65" s="429">
        <v>2.0760629865620103E-2</v>
      </c>
      <c r="AQ65" s="429">
        <v>2.0102311459577266E-2</v>
      </c>
      <c r="AR65" s="429">
        <v>1.944399305353443E-2</v>
      </c>
      <c r="AS65" s="429">
        <v>1.878567464749159E-2</v>
      </c>
      <c r="AT65" s="429">
        <v>1.8127356241448754E-2</v>
      </c>
      <c r="AU65" s="429">
        <v>1.7469037835405918E-2</v>
      </c>
      <c r="AV65" s="429">
        <v>1.6810719429363082E-2</v>
      </c>
      <c r="AW65" s="429">
        <v>1.6152401023320245E-2</v>
      </c>
      <c r="AX65" s="430">
        <v>1.5494082617277406E-2</v>
      </c>
      <c r="AY65" s="429">
        <v>1.4718456905597132E-2</v>
      </c>
      <c r="AZ65" s="429">
        <v>1.3942831193916858E-2</v>
      </c>
      <c r="BA65" s="429">
        <v>1.3167205482236584E-2</v>
      </c>
      <c r="BB65" s="429">
        <v>1.239157977055631E-2</v>
      </c>
      <c r="BC65" s="429">
        <v>1.1615954058876036E-2</v>
      </c>
      <c r="BD65" s="429">
        <v>1.0840328347195761E-2</v>
      </c>
      <c r="BE65" s="429">
        <v>1.0064702635515487E-2</v>
      </c>
      <c r="BF65" s="431">
        <v>9.2890769238352135E-3</v>
      </c>
      <c r="BG65" s="429">
        <v>1.0125769478920113E-2</v>
      </c>
      <c r="BH65" s="429">
        <v>1.0962462034005015E-2</v>
      </c>
      <c r="BI65" s="429">
        <v>1.1799154589089915E-2</v>
      </c>
      <c r="BJ65" s="429">
        <v>1.2635847144174817E-2</v>
      </c>
      <c r="BK65" s="429">
        <v>1.3472539699259716E-2</v>
      </c>
      <c r="BL65" s="429">
        <v>1.4309232254344616E-2</v>
      </c>
      <c r="BM65" s="432">
        <v>1.5145924809429518E-2</v>
      </c>
      <c r="BN65" s="430">
        <v>1.4023000575373361E-2</v>
      </c>
      <c r="BO65" s="431">
        <v>9.8666425155384489E-3</v>
      </c>
      <c r="BP65" s="428">
        <v>1.1326717948638751E-2</v>
      </c>
    </row>
    <row r="66" spans="1:68" s="59" customFormat="1" x14ac:dyDescent="0.25">
      <c r="A66" s="2" t="s">
        <v>81</v>
      </c>
      <c r="B66" s="421">
        <v>4.8635470783646778E-3</v>
      </c>
      <c r="C66" s="146">
        <v>4.784076550797935E-3</v>
      </c>
      <c r="D66" s="146">
        <v>4.7046060232311931E-3</v>
      </c>
      <c r="E66" s="146">
        <v>4.6251354956644503E-3</v>
      </c>
      <c r="F66" s="146">
        <v>4.5456649680977075E-3</v>
      </c>
      <c r="G66" s="146">
        <v>4.4661944405309656E-3</v>
      </c>
      <c r="H66" s="146">
        <v>4.3867239129642228E-3</v>
      </c>
      <c r="I66" s="146">
        <v>4.30725338539748E-3</v>
      </c>
      <c r="J66" s="146">
        <v>4.2277828578307381E-3</v>
      </c>
      <c r="K66" s="146">
        <v>4.1483123302639953E-3</v>
      </c>
      <c r="L66" s="146">
        <v>4.0688418026972525E-3</v>
      </c>
      <c r="M66" s="146">
        <v>3.9893712751305106E-3</v>
      </c>
      <c r="N66" s="146">
        <v>3.9099007475637678E-3</v>
      </c>
      <c r="O66" s="146">
        <v>3.8304302199970251E-3</v>
      </c>
      <c r="P66" s="422">
        <v>3.7509596924302827E-3</v>
      </c>
      <c r="Q66" s="423">
        <v>3.9747414748047463E-3</v>
      </c>
      <c r="R66" s="424">
        <v>4.1985232571792094E-3</v>
      </c>
      <c r="S66" s="146">
        <v>4.4223050395536733E-3</v>
      </c>
      <c r="T66" s="146">
        <v>4.6460868219281365E-3</v>
      </c>
      <c r="U66" s="423">
        <v>4.8698686043026004E-3</v>
      </c>
      <c r="V66" s="146">
        <v>5.0936503866770635E-3</v>
      </c>
      <c r="W66" s="146">
        <v>5.3174321690515267E-3</v>
      </c>
      <c r="X66" s="281">
        <v>5.5412139514259906E-3</v>
      </c>
      <c r="Y66" s="146">
        <v>5.0550348507272637E-3</v>
      </c>
      <c r="Z66" s="146">
        <v>4.5688557500285368E-3</v>
      </c>
      <c r="AA66" s="146">
        <v>4.0826766493298099E-3</v>
      </c>
      <c r="AB66" s="146">
        <v>3.596497548631083E-3</v>
      </c>
      <c r="AC66" s="213">
        <v>3.1103184479323561E-3</v>
      </c>
      <c r="AD66" s="146">
        <v>2.6241393472336292E-3</v>
      </c>
      <c r="AE66" s="425">
        <v>2.1379602465349022E-3</v>
      </c>
      <c r="AF66" s="422">
        <v>2.5301522339340773E-3</v>
      </c>
      <c r="AG66" s="281">
        <v>2.3132244295821077E-3</v>
      </c>
      <c r="AH66" s="426">
        <v>3.5937322174429821E-3</v>
      </c>
      <c r="AI66" s="427" t="s">
        <v>81</v>
      </c>
      <c r="AJ66" s="428">
        <v>7.2303509969290376E-3</v>
      </c>
      <c r="AK66" s="429">
        <v>7.5128177948651431E-3</v>
      </c>
      <c r="AL66" s="429">
        <v>7.7952845928012477E-3</v>
      </c>
      <c r="AM66" s="429">
        <v>8.0777513907373533E-3</v>
      </c>
      <c r="AN66" s="429">
        <v>8.3602181886734579E-3</v>
      </c>
      <c r="AO66" s="429">
        <v>8.6426849866095626E-3</v>
      </c>
      <c r="AP66" s="429">
        <v>8.925151784545669E-3</v>
      </c>
      <c r="AQ66" s="429">
        <v>9.2076185824817736E-3</v>
      </c>
      <c r="AR66" s="429">
        <v>9.4900853804178783E-3</v>
      </c>
      <c r="AS66" s="429">
        <v>9.7725521783539847E-3</v>
      </c>
      <c r="AT66" s="429">
        <v>1.0055018976290089E-2</v>
      </c>
      <c r="AU66" s="429">
        <v>1.0337485774226194E-2</v>
      </c>
      <c r="AV66" s="429">
        <v>1.0619952572162299E-2</v>
      </c>
      <c r="AW66" s="429">
        <v>1.0902419370098405E-2</v>
      </c>
      <c r="AX66" s="430">
        <v>1.118488616803451E-2</v>
      </c>
      <c r="AY66" s="429">
        <v>1.2621022692260371E-2</v>
      </c>
      <c r="AZ66" s="429">
        <v>1.4057159216486235E-2</v>
      </c>
      <c r="BA66" s="429">
        <v>1.5493295740712097E-2</v>
      </c>
      <c r="BB66" s="429">
        <v>1.6929432264937958E-2</v>
      </c>
      <c r="BC66" s="429">
        <v>1.8365568789163823E-2</v>
      </c>
      <c r="BD66" s="429">
        <v>1.9801705313389685E-2</v>
      </c>
      <c r="BE66" s="429">
        <v>2.1237841837615547E-2</v>
      </c>
      <c r="BF66" s="431">
        <v>2.2673978361841408E-2</v>
      </c>
      <c r="BG66" s="429">
        <v>2.2204558284857435E-2</v>
      </c>
      <c r="BH66" s="429">
        <v>2.1735138207873463E-2</v>
      </c>
      <c r="BI66" s="429">
        <v>2.126571813088949E-2</v>
      </c>
      <c r="BJ66" s="429">
        <v>2.0796298053905517E-2</v>
      </c>
      <c r="BK66" s="429">
        <v>2.0326877976921544E-2</v>
      </c>
      <c r="BL66" s="429">
        <v>1.9857457899937571E-2</v>
      </c>
      <c r="BM66" s="432">
        <v>1.9388037822953598E-2</v>
      </c>
      <c r="BN66" s="430">
        <v>1.8375235443566049E-2</v>
      </c>
      <c r="BO66" s="431">
        <v>1.889150844736651E-2</v>
      </c>
      <c r="BP66" s="428">
        <v>1.8895353504591816E-2</v>
      </c>
    </row>
    <row r="67" spans="1:68" s="59" customFormat="1" x14ac:dyDescent="0.25">
      <c r="A67" s="2" t="s">
        <v>83</v>
      </c>
      <c r="B67" s="421">
        <v>1.8345713529574923E-3</v>
      </c>
      <c r="C67" s="146">
        <v>1.971456234348406E-3</v>
      </c>
      <c r="D67" s="146">
        <v>2.1083411157393197E-3</v>
      </c>
      <c r="E67" s="146">
        <v>2.2452259971302334E-3</v>
      </c>
      <c r="F67" s="146">
        <v>2.3821108785211467E-3</v>
      </c>
      <c r="G67" s="146">
        <v>2.5189957599120604E-3</v>
      </c>
      <c r="H67" s="146">
        <v>2.6558806413029741E-3</v>
      </c>
      <c r="I67" s="146">
        <v>2.7927655226938877E-3</v>
      </c>
      <c r="J67" s="146">
        <v>2.929650404084801E-3</v>
      </c>
      <c r="K67" s="146">
        <v>3.0665352854757147E-3</v>
      </c>
      <c r="L67" s="146">
        <v>3.2034201668666284E-3</v>
      </c>
      <c r="M67" s="146">
        <v>3.3403050482575421E-3</v>
      </c>
      <c r="N67" s="146">
        <v>3.4771899296484558E-3</v>
      </c>
      <c r="O67" s="146">
        <v>3.6140748110393695E-3</v>
      </c>
      <c r="P67" s="422">
        <v>3.7509596924302827E-3</v>
      </c>
      <c r="Q67" s="423">
        <v>4.2812458743145543E-3</v>
      </c>
      <c r="R67" s="424">
        <v>4.8115320561988272E-3</v>
      </c>
      <c r="S67" s="146">
        <v>5.3418182380830983E-3</v>
      </c>
      <c r="T67" s="146">
        <v>5.8721044199673712E-3</v>
      </c>
      <c r="U67" s="423">
        <v>6.4023906018516423E-3</v>
      </c>
      <c r="V67" s="146">
        <v>6.9326767837359152E-3</v>
      </c>
      <c r="W67" s="146">
        <v>7.4629629656201863E-3</v>
      </c>
      <c r="X67" s="281">
        <v>7.9932491475044592E-3</v>
      </c>
      <c r="Y67" s="146">
        <v>7.1567793045088082E-3</v>
      </c>
      <c r="Z67" s="146">
        <v>6.3203094615131572E-3</v>
      </c>
      <c r="AA67" s="146">
        <v>5.4838396185175062E-3</v>
      </c>
      <c r="AB67" s="146">
        <v>4.6473697755218552E-3</v>
      </c>
      <c r="AC67" s="213">
        <v>3.8108999325262042E-3</v>
      </c>
      <c r="AD67" s="146">
        <v>2.9744300895305532E-3</v>
      </c>
      <c r="AE67" s="425">
        <v>2.1379602465349022E-3</v>
      </c>
      <c r="AF67" s="422">
        <v>2.5301522339340773E-3</v>
      </c>
      <c r="AG67" s="281">
        <v>2.3132244295821077E-3</v>
      </c>
      <c r="AH67" s="426">
        <v>3.5937322174429821E-3</v>
      </c>
      <c r="AI67" s="427" t="s">
        <v>83</v>
      </c>
      <c r="AJ67" s="428">
        <v>4.429936748774414E-4</v>
      </c>
      <c r="AK67" s="429">
        <v>4.2820350939863541E-4</v>
      </c>
      <c r="AL67" s="429">
        <v>4.1341334391982942E-4</v>
      </c>
      <c r="AM67" s="429">
        <v>3.9862317844102343E-4</v>
      </c>
      <c r="AN67" s="429">
        <v>3.8383301296221744E-4</v>
      </c>
      <c r="AO67" s="429">
        <v>3.6904284748341145E-4</v>
      </c>
      <c r="AP67" s="429">
        <v>3.5425268200460546E-4</v>
      </c>
      <c r="AQ67" s="429">
        <v>3.3946251652579941E-4</v>
      </c>
      <c r="AR67" s="429">
        <v>3.2467235104699342E-4</v>
      </c>
      <c r="AS67" s="429">
        <v>3.0988218556818743E-4</v>
      </c>
      <c r="AT67" s="429">
        <v>2.9509202008938144E-4</v>
      </c>
      <c r="AU67" s="429">
        <v>2.8030185461057545E-4</v>
      </c>
      <c r="AV67" s="429">
        <v>2.6551168913176946E-4</v>
      </c>
      <c r="AW67" s="429">
        <v>2.5072152365296347E-4</v>
      </c>
      <c r="AX67" s="430">
        <v>2.3593135817415745E-4</v>
      </c>
      <c r="AY67" s="429">
        <v>2.2733333505148921E-4</v>
      </c>
      <c r="AZ67" s="429">
        <v>2.1873531192882095E-4</v>
      </c>
      <c r="BA67" s="429">
        <v>2.1013728880615271E-4</v>
      </c>
      <c r="BB67" s="429">
        <v>2.0153926568348447E-4</v>
      </c>
      <c r="BC67" s="429">
        <v>1.9294124256081621E-4</v>
      </c>
      <c r="BD67" s="429">
        <v>1.8434321943814797E-4</v>
      </c>
      <c r="BE67" s="429">
        <v>1.7574519631547971E-4</v>
      </c>
      <c r="BF67" s="431">
        <v>1.6714717319281147E-4</v>
      </c>
      <c r="BG67" s="429">
        <v>1.8284184005711861E-4</v>
      </c>
      <c r="BH67" s="429">
        <v>1.9853650692142576E-4</v>
      </c>
      <c r="BI67" s="429">
        <v>2.1423117378573288E-4</v>
      </c>
      <c r="BJ67" s="429">
        <v>2.2992584065004005E-4</v>
      </c>
      <c r="BK67" s="429">
        <v>2.4562050751434717E-4</v>
      </c>
      <c r="BL67" s="429">
        <v>2.6131517437865434E-4</v>
      </c>
      <c r="BM67" s="432">
        <v>2.7700984124296146E-4</v>
      </c>
      <c r="BN67" s="430">
        <v>3.3377845686239017E-4</v>
      </c>
      <c r="BO67" s="431">
        <v>2.5424465763150469E-4</v>
      </c>
      <c r="BP67" s="428">
        <v>2.5379090259462122E-4</v>
      </c>
    </row>
    <row r="68" spans="1:68" s="59" customFormat="1" x14ac:dyDescent="0.25">
      <c r="A68" s="2" t="s">
        <v>82</v>
      </c>
      <c r="B68" s="421">
        <v>3.9522747735362867E-3</v>
      </c>
      <c r="C68" s="146">
        <v>4.0977309617001387E-3</v>
      </c>
      <c r="D68" s="146">
        <v>4.2431871498639908E-3</v>
      </c>
      <c r="E68" s="146">
        <v>4.3886433380278429E-3</v>
      </c>
      <c r="F68" s="146">
        <v>4.5340995261916959E-3</v>
      </c>
      <c r="G68" s="146">
        <v>4.679555714355548E-3</v>
      </c>
      <c r="H68" s="146">
        <v>4.8250119025194001E-3</v>
      </c>
      <c r="I68" s="146">
        <v>4.9704680906832522E-3</v>
      </c>
      <c r="J68" s="146">
        <v>5.1159242788471043E-3</v>
      </c>
      <c r="K68" s="146">
        <v>5.2613804670109572E-3</v>
      </c>
      <c r="L68" s="146">
        <v>5.4068366551748084E-3</v>
      </c>
      <c r="M68" s="146">
        <v>5.5522928433386614E-3</v>
      </c>
      <c r="N68" s="146">
        <v>5.6977490315025135E-3</v>
      </c>
      <c r="O68" s="146">
        <v>5.8432052196663656E-3</v>
      </c>
      <c r="P68" s="422">
        <v>5.9886614078302177E-3</v>
      </c>
      <c r="Q68" s="423">
        <v>5.8622180268734598E-3</v>
      </c>
      <c r="R68" s="424">
        <v>5.7357746459167011E-3</v>
      </c>
      <c r="S68" s="146">
        <v>5.6093312649599433E-3</v>
      </c>
      <c r="T68" s="146">
        <v>5.4828878840031854E-3</v>
      </c>
      <c r="U68" s="423">
        <v>5.3564445030464267E-3</v>
      </c>
      <c r="V68" s="146">
        <v>5.2300011220896689E-3</v>
      </c>
      <c r="W68" s="146">
        <v>5.1035577411329101E-3</v>
      </c>
      <c r="X68" s="281">
        <v>4.9771143601761523E-3</v>
      </c>
      <c r="Y68" s="146">
        <v>5.1913680187211826E-3</v>
      </c>
      <c r="Z68" s="146">
        <v>5.4056216772662138E-3</v>
      </c>
      <c r="AA68" s="146">
        <v>5.6198753358112441E-3</v>
      </c>
      <c r="AB68" s="146">
        <v>5.8341289943562753E-3</v>
      </c>
      <c r="AC68" s="213">
        <v>6.0483826529013057E-3</v>
      </c>
      <c r="AD68" s="146">
        <v>6.262636311446336E-3</v>
      </c>
      <c r="AE68" s="425">
        <v>6.4768899699913672E-3</v>
      </c>
      <c r="AF68" s="422">
        <v>6.2800853369049626E-3</v>
      </c>
      <c r="AG68" s="281">
        <v>5.5350462238320068E-3</v>
      </c>
      <c r="AH68" s="426">
        <v>5.5557737641248441E-3</v>
      </c>
      <c r="AI68" s="427" t="s">
        <v>82</v>
      </c>
      <c r="AJ68" s="428">
        <v>2.6479341775504373E-2</v>
      </c>
      <c r="AK68" s="429">
        <v>2.6843404014099216E-2</v>
      </c>
      <c r="AL68" s="429">
        <v>2.720746625269406E-2</v>
      </c>
      <c r="AM68" s="429">
        <v>2.7571528491288903E-2</v>
      </c>
      <c r="AN68" s="429">
        <v>2.7935590729883747E-2</v>
      </c>
      <c r="AO68" s="429">
        <v>2.8299652968478591E-2</v>
      </c>
      <c r="AP68" s="429">
        <v>2.8663715207073434E-2</v>
      </c>
      <c r="AQ68" s="429">
        <v>2.9027777445668278E-2</v>
      </c>
      <c r="AR68" s="429">
        <v>2.9391839684263121E-2</v>
      </c>
      <c r="AS68" s="429">
        <v>2.9755901922857965E-2</v>
      </c>
      <c r="AT68" s="429">
        <v>3.0119964161452809E-2</v>
      </c>
      <c r="AU68" s="429">
        <v>3.0484026400047652E-2</v>
      </c>
      <c r="AV68" s="429">
        <v>3.0848088638642496E-2</v>
      </c>
      <c r="AW68" s="429">
        <v>3.1212150877237339E-2</v>
      </c>
      <c r="AX68" s="430">
        <v>3.1576213115832183E-2</v>
      </c>
      <c r="AY68" s="429">
        <v>3.1641431624729766E-2</v>
      </c>
      <c r="AZ68" s="429">
        <v>3.1706650133627348E-2</v>
      </c>
      <c r="BA68" s="429">
        <v>3.1771868642524931E-2</v>
      </c>
      <c r="BB68" s="429">
        <v>3.1837087151422513E-2</v>
      </c>
      <c r="BC68" s="429">
        <v>3.1902305660320089E-2</v>
      </c>
      <c r="BD68" s="429">
        <v>3.1967524169217672E-2</v>
      </c>
      <c r="BE68" s="429">
        <v>3.2032742678115254E-2</v>
      </c>
      <c r="BF68" s="431">
        <v>3.2097961187012837E-2</v>
      </c>
      <c r="BG68" s="429">
        <v>3.1433509666688113E-2</v>
      </c>
      <c r="BH68" s="429">
        <v>3.0769058146363392E-2</v>
      </c>
      <c r="BI68" s="429">
        <v>3.0104606626038671E-2</v>
      </c>
      <c r="BJ68" s="429">
        <v>2.9440155105713951E-2</v>
      </c>
      <c r="BK68" s="429">
        <v>2.877570358538923E-2</v>
      </c>
      <c r="BL68" s="429">
        <v>2.8111252065064506E-2</v>
      </c>
      <c r="BM68" s="432">
        <v>2.7446800544739785E-2</v>
      </c>
      <c r="BN68" s="430">
        <v>2.7472671796255097E-2</v>
      </c>
      <c r="BO68" s="431">
        <v>2.7995471923864493E-2</v>
      </c>
      <c r="BP68" s="428">
        <v>2.7702012634207435E-2</v>
      </c>
    </row>
    <row r="69" spans="1:68" s="59" customFormat="1" x14ac:dyDescent="0.25">
      <c r="A69" s="2" t="s">
        <v>85</v>
      </c>
      <c r="B69" s="421">
        <v>0</v>
      </c>
      <c r="C69" s="146">
        <v>0</v>
      </c>
      <c r="D69" s="146">
        <v>0</v>
      </c>
      <c r="E69" s="146">
        <v>0</v>
      </c>
      <c r="F69" s="146">
        <v>0</v>
      </c>
      <c r="G69" s="146">
        <v>0</v>
      </c>
      <c r="H69" s="146">
        <v>0</v>
      </c>
      <c r="I69" s="146">
        <v>0</v>
      </c>
      <c r="J69" s="146">
        <v>0</v>
      </c>
      <c r="K69" s="146">
        <v>0</v>
      </c>
      <c r="L69" s="146">
        <v>0</v>
      </c>
      <c r="M69" s="146">
        <v>0</v>
      </c>
      <c r="N69" s="146">
        <v>0</v>
      </c>
      <c r="O69" s="146">
        <v>0</v>
      </c>
      <c r="P69" s="422">
        <v>0</v>
      </c>
      <c r="Q69" s="423">
        <v>0</v>
      </c>
      <c r="R69" s="424">
        <v>0</v>
      </c>
      <c r="S69" s="146">
        <v>0</v>
      </c>
      <c r="T69" s="146">
        <v>0</v>
      </c>
      <c r="U69" s="423">
        <v>0</v>
      </c>
      <c r="V69" s="146">
        <v>0</v>
      </c>
      <c r="W69" s="146">
        <v>0</v>
      </c>
      <c r="X69" s="281">
        <v>0</v>
      </c>
      <c r="Y69" s="146">
        <v>0</v>
      </c>
      <c r="Z69" s="146">
        <v>0</v>
      </c>
      <c r="AA69" s="146">
        <v>0</v>
      </c>
      <c r="AB69" s="146">
        <v>0</v>
      </c>
      <c r="AC69" s="213">
        <v>0</v>
      </c>
      <c r="AD69" s="146">
        <v>0</v>
      </c>
      <c r="AE69" s="425">
        <v>0</v>
      </c>
      <c r="AF69" s="422">
        <v>0</v>
      </c>
      <c r="AG69" s="281">
        <v>0</v>
      </c>
      <c r="AH69" s="426">
        <v>0</v>
      </c>
      <c r="AI69" s="427" t="s">
        <v>85</v>
      </c>
      <c r="AJ69" s="428">
        <v>1.3958541555031805E-4</v>
      </c>
      <c r="AK69" s="429">
        <v>1.4110698924136499E-4</v>
      </c>
      <c r="AL69" s="429">
        <v>1.4262856293241192E-4</v>
      </c>
      <c r="AM69" s="429">
        <v>1.4415013662345886E-4</v>
      </c>
      <c r="AN69" s="429">
        <v>1.456717103145058E-4</v>
      </c>
      <c r="AO69" s="429">
        <v>1.4719328400555274E-4</v>
      </c>
      <c r="AP69" s="429">
        <v>1.4871485769659968E-4</v>
      </c>
      <c r="AQ69" s="429">
        <v>1.5023643138764662E-4</v>
      </c>
      <c r="AR69" s="429">
        <v>1.5175800507869353E-4</v>
      </c>
      <c r="AS69" s="429">
        <v>1.5327957876974047E-4</v>
      </c>
      <c r="AT69" s="429">
        <v>1.5480115246078741E-4</v>
      </c>
      <c r="AU69" s="429">
        <v>1.5632272615183435E-4</v>
      </c>
      <c r="AV69" s="429">
        <v>1.5784429984288129E-4</v>
      </c>
      <c r="AW69" s="429">
        <v>1.5936587353392823E-4</v>
      </c>
      <c r="AX69" s="430">
        <v>1.6088744722497517E-4</v>
      </c>
      <c r="AY69" s="429">
        <v>1.5668167447596058E-4</v>
      </c>
      <c r="AZ69" s="429">
        <v>1.5247590172694597E-4</v>
      </c>
      <c r="BA69" s="429">
        <v>1.4827012897793138E-4</v>
      </c>
      <c r="BB69" s="429">
        <v>1.4406435622891676E-4</v>
      </c>
      <c r="BC69" s="429">
        <v>1.3985858347990217E-4</v>
      </c>
      <c r="BD69" s="429">
        <v>1.3565281073088758E-4</v>
      </c>
      <c r="BE69" s="429">
        <v>1.3144703798187297E-4</v>
      </c>
      <c r="BF69" s="431">
        <v>1.2724126523285838E-4</v>
      </c>
      <c r="BG69" s="429">
        <v>1.212323412792466E-4</v>
      </c>
      <c r="BH69" s="429">
        <v>1.1522341732563482E-4</v>
      </c>
      <c r="BI69" s="429">
        <v>1.0921449337202303E-4</v>
      </c>
      <c r="BJ69" s="429">
        <v>1.0320556941841125E-4</v>
      </c>
      <c r="BK69" s="429">
        <v>9.7196645464799471E-5</v>
      </c>
      <c r="BL69" s="429">
        <v>9.1187721511187689E-5</v>
      </c>
      <c r="BM69" s="432">
        <v>8.5178797557575907E-5</v>
      </c>
      <c r="BN69" s="430">
        <v>1.1584875761605945E-4</v>
      </c>
      <c r="BO69" s="431">
        <v>1.9355481762943556E-4</v>
      </c>
      <c r="BP69" s="428">
        <v>2.0086628567804425E-4</v>
      </c>
    </row>
    <row r="70" spans="1:68" s="59" customFormat="1" x14ac:dyDescent="0.25">
      <c r="A70" s="2" t="s">
        <v>22</v>
      </c>
      <c r="B70" s="421">
        <v>0</v>
      </c>
      <c r="C70" s="146">
        <v>0</v>
      </c>
      <c r="D70" s="146">
        <v>0</v>
      </c>
      <c r="E70" s="146">
        <v>0</v>
      </c>
      <c r="F70" s="146">
        <v>0</v>
      </c>
      <c r="G70" s="146">
        <v>0</v>
      </c>
      <c r="H70" s="146">
        <v>0</v>
      </c>
      <c r="I70" s="146">
        <v>0</v>
      </c>
      <c r="J70" s="146">
        <v>0</v>
      </c>
      <c r="K70" s="146">
        <v>0</v>
      </c>
      <c r="L70" s="146">
        <v>0</v>
      </c>
      <c r="M70" s="146">
        <v>0</v>
      </c>
      <c r="N70" s="146">
        <v>0</v>
      </c>
      <c r="O70" s="146">
        <v>0</v>
      </c>
      <c r="P70" s="422">
        <v>0</v>
      </c>
      <c r="Q70" s="423">
        <v>0</v>
      </c>
      <c r="R70" s="424">
        <v>0</v>
      </c>
      <c r="S70" s="146">
        <v>0</v>
      </c>
      <c r="T70" s="146">
        <v>0</v>
      </c>
      <c r="U70" s="423">
        <v>0</v>
      </c>
      <c r="V70" s="146">
        <v>0</v>
      </c>
      <c r="W70" s="146">
        <v>0</v>
      </c>
      <c r="X70" s="281">
        <v>0</v>
      </c>
      <c r="Y70" s="146">
        <v>0</v>
      </c>
      <c r="Z70" s="146">
        <v>0</v>
      </c>
      <c r="AA70" s="146">
        <v>0</v>
      </c>
      <c r="AB70" s="146">
        <v>0</v>
      </c>
      <c r="AC70" s="213">
        <v>0</v>
      </c>
      <c r="AD70" s="146">
        <v>0</v>
      </c>
      <c r="AE70" s="425">
        <v>0</v>
      </c>
      <c r="AF70" s="422">
        <v>0</v>
      </c>
      <c r="AG70" s="281">
        <v>0</v>
      </c>
      <c r="AH70" s="426">
        <v>0</v>
      </c>
      <c r="AI70" s="427" t="s">
        <v>22</v>
      </c>
      <c r="AJ70" s="428">
        <v>0</v>
      </c>
      <c r="AK70" s="429">
        <v>0</v>
      </c>
      <c r="AL70" s="429">
        <v>0</v>
      </c>
      <c r="AM70" s="429">
        <v>0</v>
      </c>
      <c r="AN70" s="429">
        <v>0</v>
      </c>
      <c r="AO70" s="429">
        <v>0</v>
      </c>
      <c r="AP70" s="429">
        <v>0</v>
      </c>
      <c r="AQ70" s="429">
        <v>0</v>
      </c>
      <c r="AR70" s="429">
        <v>0</v>
      </c>
      <c r="AS70" s="429">
        <v>0</v>
      </c>
      <c r="AT70" s="429">
        <v>0</v>
      </c>
      <c r="AU70" s="429">
        <v>0</v>
      </c>
      <c r="AV70" s="429">
        <v>0</v>
      </c>
      <c r="AW70" s="429">
        <v>0</v>
      </c>
      <c r="AX70" s="430">
        <v>0</v>
      </c>
      <c r="AY70" s="429">
        <v>0</v>
      </c>
      <c r="AZ70" s="429">
        <v>0</v>
      </c>
      <c r="BA70" s="429">
        <v>0</v>
      </c>
      <c r="BB70" s="429">
        <v>0</v>
      </c>
      <c r="BC70" s="429">
        <v>0</v>
      </c>
      <c r="BD70" s="429">
        <v>0</v>
      </c>
      <c r="BE70" s="429">
        <v>0</v>
      </c>
      <c r="BF70" s="431">
        <v>0</v>
      </c>
      <c r="BG70" s="429">
        <v>0</v>
      </c>
      <c r="BH70" s="429">
        <v>0</v>
      </c>
      <c r="BI70" s="429">
        <v>0</v>
      </c>
      <c r="BJ70" s="429">
        <v>0</v>
      </c>
      <c r="BK70" s="429">
        <v>0</v>
      </c>
      <c r="BL70" s="429">
        <v>0</v>
      </c>
      <c r="BM70" s="432">
        <v>0</v>
      </c>
      <c r="BN70" s="430">
        <v>0</v>
      </c>
      <c r="BO70" s="431">
        <v>0</v>
      </c>
      <c r="BP70" s="428">
        <v>0</v>
      </c>
    </row>
    <row r="71" spans="1:68" s="59" customFormat="1" x14ac:dyDescent="0.25">
      <c r="A71" s="2" t="s">
        <v>39</v>
      </c>
      <c r="B71" s="421">
        <v>0</v>
      </c>
      <c r="C71" s="146">
        <v>0</v>
      </c>
      <c r="D71" s="146">
        <v>0</v>
      </c>
      <c r="E71" s="146">
        <v>0</v>
      </c>
      <c r="F71" s="146">
        <v>0</v>
      </c>
      <c r="G71" s="146">
        <v>0</v>
      </c>
      <c r="H71" s="146">
        <v>0</v>
      </c>
      <c r="I71" s="146">
        <v>0</v>
      </c>
      <c r="J71" s="146">
        <v>0</v>
      </c>
      <c r="K71" s="146">
        <v>0</v>
      </c>
      <c r="L71" s="146">
        <v>0</v>
      </c>
      <c r="M71" s="146">
        <v>0</v>
      </c>
      <c r="N71" s="146">
        <v>0</v>
      </c>
      <c r="O71" s="146">
        <v>0</v>
      </c>
      <c r="P71" s="422">
        <v>0</v>
      </c>
      <c r="Q71" s="423">
        <v>0</v>
      </c>
      <c r="R71" s="424">
        <v>0</v>
      </c>
      <c r="S71" s="146">
        <v>0</v>
      </c>
      <c r="T71" s="146">
        <v>0</v>
      </c>
      <c r="U71" s="423">
        <v>0</v>
      </c>
      <c r="V71" s="146">
        <v>0</v>
      </c>
      <c r="W71" s="146">
        <v>0</v>
      </c>
      <c r="X71" s="281">
        <v>0</v>
      </c>
      <c r="Y71" s="146">
        <v>0</v>
      </c>
      <c r="Z71" s="146">
        <v>0</v>
      </c>
      <c r="AA71" s="146">
        <v>0</v>
      </c>
      <c r="AB71" s="146">
        <v>0</v>
      </c>
      <c r="AC71" s="213">
        <v>0</v>
      </c>
      <c r="AD71" s="146">
        <v>0</v>
      </c>
      <c r="AE71" s="425">
        <v>0</v>
      </c>
      <c r="AF71" s="422">
        <v>0</v>
      </c>
      <c r="AG71" s="281">
        <v>0</v>
      </c>
      <c r="AH71" s="426">
        <v>0</v>
      </c>
      <c r="AI71" s="427" t="s">
        <v>39</v>
      </c>
      <c r="AJ71" s="428">
        <v>0</v>
      </c>
      <c r="AK71" s="429">
        <v>0</v>
      </c>
      <c r="AL71" s="429">
        <v>0</v>
      </c>
      <c r="AM71" s="429">
        <v>0</v>
      </c>
      <c r="AN71" s="429">
        <v>0</v>
      </c>
      <c r="AO71" s="429">
        <v>0</v>
      </c>
      <c r="AP71" s="429">
        <v>0</v>
      </c>
      <c r="AQ71" s="429">
        <v>0</v>
      </c>
      <c r="AR71" s="429">
        <v>0</v>
      </c>
      <c r="AS71" s="429">
        <v>0</v>
      </c>
      <c r="AT71" s="429">
        <v>0</v>
      </c>
      <c r="AU71" s="429">
        <v>0</v>
      </c>
      <c r="AV71" s="429">
        <v>0</v>
      </c>
      <c r="AW71" s="429">
        <v>0</v>
      </c>
      <c r="AX71" s="430">
        <v>0</v>
      </c>
      <c r="AY71" s="429">
        <v>0</v>
      </c>
      <c r="AZ71" s="429">
        <v>0</v>
      </c>
      <c r="BA71" s="429">
        <v>0</v>
      </c>
      <c r="BB71" s="429">
        <v>0</v>
      </c>
      <c r="BC71" s="429">
        <v>0</v>
      </c>
      <c r="BD71" s="429">
        <v>0</v>
      </c>
      <c r="BE71" s="429">
        <v>0</v>
      </c>
      <c r="BF71" s="431">
        <v>0</v>
      </c>
      <c r="BG71" s="429">
        <v>0</v>
      </c>
      <c r="BH71" s="429">
        <v>0</v>
      </c>
      <c r="BI71" s="429">
        <v>0</v>
      </c>
      <c r="BJ71" s="429">
        <v>0</v>
      </c>
      <c r="BK71" s="429">
        <v>0</v>
      </c>
      <c r="BL71" s="429">
        <v>0</v>
      </c>
      <c r="BM71" s="432">
        <v>0</v>
      </c>
      <c r="BN71" s="430">
        <v>0</v>
      </c>
      <c r="BO71" s="431">
        <v>0</v>
      </c>
      <c r="BP71" s="428">
        <v>0</v>
      </c>
    </row>
    <row r="72" spans="1:68" s="59" customFormat="1" x14ac:dyDescent="0.25">
      <c r="A72" s="2" t="s">
        <v>57</v>
      </c>
      <c r="B72" s="421">
        <v>0</v>
      </c>
      <c r="C72" s="146">
        <v>0</v>
      </c>
      <c r="D72" s="146">
        <v>0</v>
      </c>
      <c r="E72" s="146">
        <v>0</v>
      </c>
      <c r="F72" s="146">
        <v>0</v>
      </c>
      <c r="G72" s="146">
        <v>0</v>
      </c>
      <c r="H72" s="146">
        <v>0</v>
      </c>
      <c r="I72" s="146">
        <v>0</v>
      </c>
      <c r="J72" s="146">
        <v>0</v>
      </c>
      <c r="K72" s="146">
        <v>0</v>
      </c>
      <c r="L72" s="146">
        <v>0</v>
      </c>
      <c r="M72" s="146">
        <v>0</v>
      </c>
      <c r="N72" s="146">
        <v>0</v>
      </c>
      <c r="O72" s="146">
        <v>0</v>
      </c>
      <c r="P72" s="422">
        <v>0</v>
      </c>
      <c r="Q72" s="423">
        <v>0</v>
      </c>
      <c r="R72" s="424">
        <v>0</v>
      </c>
      <c r="S72" s="146">
        <v>0</v>
      </c>
      <c r="T72" s="146">
        <v>0</v>
      </c>
      <c r="U72" s="423">
        <v>0</v>
      </c>
      <c r="V72" s="146">
        <v>0</v>
      </c>
      <c r="W72" s="146">
        <v>0</v>
      </c>
      <c r="X72" s="281">
        <v>0</v>
      </c>
      <c r="Y72" s="146">
        <v>0</v>
      </c>
      <c r="Z72" s="146">
        <v>0</v>
      </c>
      <c r="AA72" s="146">
        <v>0</v>
      </c>
      <c r="AB72" s="146">
        <v>0</v>
      </c>
      <c r="AC72" s="213">
        <v>0</v>
      </c>
      <c r="AD72" s="146">
        <v>0</v>
      </c>
      <c r="AE72" s="425">
        <v>0</v>
      </c>
      <c r="AF72" s="422">
        <v>0</v>
      </c>
      <c r="AG72" s="281">
        <v>0</v>
      </c>
      <c r="AH72" s="426">
        <v>0</v>
      </c>
      <c r="AI72" s="427" t="s">
        <v>57</v>
      </c>
      <c r="AJ72" s="428">
        <v>0</v>
      </c>
      <c r="AK72" s="429">
        <v>0</v>
      </c>
      <c r="AL72" s="429">
        <v>0</v>
      </c>
      <c r="AM72" s="429">
        <v>0</v>
      </c>
      <c r="AN72" s="429">
        <v>0</v>
      </c>
      <c r="AO72" s="429">
        <v>0</v>
      </c>
      <c r="AP72" s="429">
        <v>0</v>
      </c>
      <c r="AQ72" s="429">
        <v>0</v>
      </c>
      <c r="AR72" s="429">
        <v>0</v>
      </c>
      <c r="AS72" s="429">
        <v>0</v>
      </c>
      <c r="AT72" s="429">
        <v>0</v>
      </c>
      <c r="AU72" s="429">
        <v>0</v>
      </c>
      <c r="AV72" s="429">
        <v>0</v>
      </c>
      <c r="AW72" s="429">
        <v>0</v>
      </c>
      <c r="AX72" s="430">
        <v>0</v>
      </c>
      <c r="AY72" s="429">
        <v>0</v>
      </c>
      <c r="AZ72" s="429">
        <v>0</v>
      </c>
      <c r="BA72" s="429">
        <v>0</v>
      </c>
      <c r="BB72" s="429">
        <v>0</v>
      </c>
      <c r="BC72" s="429">
        <v>0</v>
      </c>
      <c r="BD72" s="429">
        <v>0</v>
      </c>
      <c r="BE72" s="429">
        <v>0</v>
      </c>
      <c r="BF72" s="431">
        <v>0</v>
      </c>
      <c r="BG72" s="429">
        <v>0</v>
      </c>
      <c r="BH72" s="429">
        <v>0</v>
      </c>
      <c r="BI72" s="429">
        <v>0</v>
      </c>
      <c r="BJ72" s="429">
        <v>0</v>
      </c>
      <c r="BK72" s="429">
        <v>0</v>
      </c>
      <c r="BL72" s="429">
        <v>0</v>
      </c>
      <c r="BM72" s="432">
        <v>0</v>
      </c>
      <c r="BN72" s="430">
        <v>0</v>
      </c>
      <c r="BO72" s="431">
        <v>0</v>
      </c>
      <c r="BP72" s="428">
        <v>0</v>
      </c>
    </row>
    <row r="73" spans="1:68" s="59" customFormat="1" x14ac:dyDescent="0.25">
      <c r="A73" s="2" t="s">
        <v>73</v>
      </c>
      <c r="B73" s="421">
        <v>0</v>
      </c>
      <c r="C73" s="146">
        <v>0</v>
      </c>
      <c r="D73" s="146">
        <v>0</v>
      </c>
      <c r="E73" s="146">
        <v>0</v>
      </c>
      <c r="F73" s="146">
        <v>0</v>
      </c>
      <c r="G73" s="146">
        <v>0</v>
      </c>
      <c r="H73" s="146">
        <v>0</v>
      </c>
      <c r="I73" s="146">
        <v>0</v>
      </c>
      <c r="J73" s="146">
        <v>0</v>
      </c>
      <c r="K73" s="146">
        <v>0</v>
      </c>
      <c r="L73" s="146">
        <v>0</v>
      </c>
      <c r="M73" s="146">
        <v>0</v>
      </c>
      <c r="N73" s="146">
        <v>0</v>
      </c>
      <c r="O73" s="146">
        <v>0</v>
      </c>
      <c r="P73" s="422">
        <v>0</v>
      </c>
      <c r="Q73" s="423">
        <v>0</v>
      </c>
      <c r="R73" s="424">
        <v>0</v>
      </c>
      <c r="S73" s="146">
        <v>0</v>
      </c>
      <c r="T73" s="146">
        <v>0</v>
      </c>
      <c r="U73" s="423">
        <v>0</v>
      </c>
      <c r="V73" s="146">
        <v>0</v>
      </c>
      <c r="W73" s="146">
        <v>0</v>
      </c>
      <c r="X73" s="281">
        <v>0</v>
      </c>
      <c r="Y73" s="146">
        <v>0</v>
      </c>
      <c r="Z73" s="146">
        <v>0</v>
      </c>
      <c r="AA73" s="146">
        <v>0</v>
      </c>
      <c r="AB73" s="146">
        <v>0</v>
      </c>
      <c r="AC73" s="213">
        <v>0</v>
      </c>
      <c r="AD73" s="146">
        <v>0</v>
      </c>
      <c r="AE73" s="425">
        <v>0</v>
      </c>
      <c r="AF73" s="422">
        <v>0</v>
      </c>
      <c r="AG73" s="281">
        <v>0</v>
      </c>
      <c r="AH73" s="426">
        <v>0</v>
      </c>
      <c r="AI73" s="427" t="s">
        <v>73</v>
      </c>
      <c r="AJ73" s="428">
        <v>0</v>
      </c>
      <c r="AK73" s="429">
        <v>0</v>
      </c>
      <c r="AL73" s="429">
        <v>0</v>
      </c>
      <c r="AM73" s="429">
        <v>0</v>
      </c>
      <c r="AN73" s="429">
        <v>0</v>
      </c>
      <c r="AO73" s="429">
        <v>0</v>
      </c>
      <c r="AP73" s="429">
        <v>0</v>
      </c>
      <c r="AQ73" s="429">
        <v>0</v>
      </c>
      <c r="AR73" s="429">
        <v>0</v>
      </c>
      <c r="AS73" s="429">
        <v>0</v>
      </c>
      <c r="AT73" s="429">
        <v>0</v>
      </c>
      <c r="AU73" s="429">
        <v>0</v>
      </c>
      <c r="AV73" s="429">
        <v>0</v>
      </c>
      <c r="AW73" s="429">
        <v>0</v>
      </c>
      <c r="AX73" s="430">
        <v>0</v>
      </c>
      <c r="AY73" s="429">
        <v>0</v>
      </c>
      <c r="AZ73" s="429">
        <v>0</v>
      </c>
      <c r="BA73" s="429">
        <v>0</v>
      </c>
      <c r="BB73" s="429">
        <v>0</v>
      </c>
      <c r="BC73" s="429">
        <v>0</v>
      </c>
      <c r="BD73" s="429">
        <v>0</v>
      </c>
      <c r="BE73" s="429">
        <v>0</v>
      </c>
      <c r="BF73" s="431">
        <v>0</v>
      </c>
      <c r="BG73" s="429">
        <v>0</v>
      </c>
      <c r="BH73" s="429">
        <v>0</v>
      </c>
      <c r="BI73" s="429">
        <v>0</v>
      </c>
      <c r="BJ73" s="429">
        <v>0</v>
      </c>
      <c r="BK73" s="429">
        <v>0</v>
      </c>
      <c r="BL73" s="429">
        <v>0</v>
      </c>
      <c r="BM73" s="432">
        <v>0</v>
      </c>
      <c r="BN73" s="430">
        <v>0</v>
      </c>
      <c r="BO73" s="431">
        <v>0</v>
      </c>
      <c r="BP73" s="428">
        <v>0</v>
      </c>
    </row>
    <row r="74" spans="1:68" s="59" customFormat="1" ht="15.75" thickBot="1" x14ac:dyDescent="0.3">
      <c r="A74" s="36" t="s">
        <v>84</v>
      </c>
      <c r="B74" s="421">
        <v>0</v>
      </c>
      <c r="C74" s="146">
        <v>0</v>
      </c>
      <c r="D74" s="146">
        <v>0</v>
      </c>
      <c r="E74" s="146">
        <v>0</v>
      </c>
      <c r="F74" s="146">
        <v>0</v>
      </c>
      <c r="G74" s="146">
        <v>0</v>
      </c>
      <c r="H74" s="146">
        <v>0</v>
      </c>
      <c r="I74" s="146">
        <v>0</v>
      </c>
      <c r="J74" s="146">
        <v>0</v>
      </c>
      <c r="K74" s="146">
        <v>0</v>
      </c>
      <c r="L74" s="146">
        <v>0</v>
      </c>
      <c r="M74" s="146">
        <v>0</v>
      </c>
      <c r="N74" s="146">
        <v>0</v>
      </c>
      <c r="O74" s="146">
        <v>0</v>
      </c>
      <c r="P74" s="422">
        <v>0</v>
      </c>
      <c r="Q74" s="423">
        <v>0</v>
      </c>
      <c r="R74" s="424">
        <v>0</v>
      </c>
      <c r="S74" s="146">
        <v>0</v>
      </c>
      <c r="T74" s="146">
        <v>0</v>
      </c>
      <c r="U74" s="423">
        <v>0</v>
      </c>
      <c r="V74" s="146">
        <v>0</v>
      </c>
      <c r="W74" s="146">
        <v>0</v>
      </c>
      <c r="X74" s="281">
        <v>0</v>
      </c>
      <c r="Y74" s="146">
        <v>0</v>
      </c>
      <c r="Z74" s="146">
        <v>0</v>
      </c>
      <c r="AA74" s="146">
        <v>0</v>
      </c>
      <c r="AB74" s="146">
        <v>0</v>
      </c>
      <c r="AC74" s="213">
        <v>0</v>
      </c>
      <c r="AD74" s="146">
        <v>0</v>
      </c>
      <c r="AE74" s="425">
        <v>0</v>
      </c>
      <c r="AF74" s="422">
        <v>0</v>
      </c>
      <c r="AG74" s="281">
        <v>0</v>
      </c>
      <c r="AH74" s="426">
        <v>0</v>
      </c>
      <c r="AI74" s="427" t="s">
        <v>84</v>
      </c>
      <c r="AJ74" s="428">
        <v>0</v>
      </c>
      <c r="AK74" s="429">
        <v>0</v>
      </c>
      <c r="AL74" s="429">
        <v>0</v>
      </c>
      <c r="AM74" s="429">
        <v>0</v>
      </c>
      <c r="AN74" s="429">
        <v>0</v>
      </c>
      <c r="AO74" s="429">
        <v>0</v>
      </c>
      <c r="AP74" s="429">
        <v>0</v>
      </c>
      <c r="AQ74" s="429">
        <v>0</v>
      </c>
      <c r="AR74" s="429">
        <v>0</v>
      </c>
      <c r="AS74" s="429">
        <v>0</v>
      </c>
      <c r="AT74" s="429">
        <v>0</v>
      </c>
      <c r="AU74" s="429">
        <v>0</v>
      </c>
      <c r="AV74" s="429">
        <v>0</v>
      </c>
      <c r="AW74" s="429">
        <v>0</v>
      </c>
      <c r="AX74" s="430">
        <v>0</v>
      </c>
      <c r="AY74" s="429">
        <v>0</v>
      </c>
      <c r="AZ74" s="429">
        <v>0</v>
      </c>
      <c r="BA74" s="429">
        <v>0</v>
      </c>
      <c r="BB74" s="429">
        <v>0</v>
      </c>
      <c r="BC74" s="429">
        <v>0</v>
      </c>
      <c r="BD74" s="429">
        <v>0</v>
      </c>
      <c r="BE74" s="429">
        <v>0</v>
      </c>
      <c r="BF74" s="431">
        <v>0</v>
      </c>
      <c r="BG74" s="429">
        <v>0</v>
      </c>
      <c r="BH74" s="429">
        <v>0</v>
      </c>
      <c r="BI74" s="429">
        <v>0</v>
      </c>
      <c r="BJ74" s="429">
        <v>0</v>
      </c>
      <c r="BK74" s="429">
        <v>0</v>
      </c>
      <c r="BL74" s="429">
        <v>0</v>
      </c>
      <c r="BM74" s="432">
        <v>0</v>
      </c>
      <c r="BN74" s="430">
        <v>0</v>
      </c>
      <c r="BO74" s="431">
        <v>0</v>
      </c>
      <c r="BP74" s="428">
        <v>0</v>
      </c>
    </row>
    <row r="75" spans="1:68" s="59" customFormat="1" x14ac:dyDescent="0.25">
      <c r="A75" s="2"/>
      <c r="B75" s="423"/>
      <c r="C75" s="146"/>
      <c r="D75" s="146"/>
      <c r="E75" s="146"/>
      <c r="F75" s="146"/>
      <c r="G75" s="146"/>
      <c r="H75" s="146"/>
      <c r="I75" s="146"/>
      <c r="J75" s="146"/>
      <c r="K75" s="146"/>
      <c r="L75" s="146"/>
      <c r="M75" s="146"/>
      <c r="N75" s="146"/>
      <c r="O75" s="146"/>
      <c r="P75" s="146"/>
      <c r="Q75" s="423"/>
      <c r="R75" s="424"/>
      <c r="S75" s="146"/>
      <c r="T75" s="146"/>
      <c r="U75" s="423"/>
      <c r="V75" s="146"/>
      <c r="W75" s="146"/>
      <c r="X75" s="146"/>
      <c r="Y75" s="146"/>
      <c r="Z75" s="146"/>
      <c r="AA75" s="146"/>
      <c r="AB75" s="146"/>
      <c r="AC75" s="213"/>
      <c r="AD75" s="146"/>
      <c r="AE75" s="146"/>
      <c r="AF75" s="146"/>
      <c r="AG75" s="146"/>
      <c r="AH75" s="146"/>
      <c r="AI75" s="1"/>
      <c r="AJ75" s="433"/>
      <c r="AK75" s="433"/>
      <c r="AL75" s="433"/>
      <c r="AM75" s="433"/>
      <c r="AN75" s="433"/>
      <c r="AO75" s="433"/>
      <c r="AP75" s="433"/>
      <c r="AQ75" s="433"/>
      <c r="AR75" s="433"/>
      <c r="AS75" s="433"/>
      <c r="AT75" s="433"/>
      <c r="AU75" s="433"/>
      <c r="AV75" s="433"/>
      <c r="AW75" s="433"/>
      <c r="AX75" s="433"/>
      <c r="AY75" s="433"/>
      <c r="AZ75" s="433"/>
      <c r="BA75" s="433"/>
      <c r="BB75" s="433"/>
      <c r="BC75" s="433"/>
      <c r="BD75" s="433"/>
      <c r="BE75" s="433"/>
      <c r="BF75" s="433"/>
      <c r="BG75" s="433"/>
      <c r="BH75" s="433"/>
      <c r="BI75" s="433"/>
      <c r="BJ75" s="433"/>
      <c r="BK75" s="433"/>
      <c r="BL75" s="433"/>
      <c r="BM75" s="433"/>
      <c r="BN75" s="433"/>
      <c r="BO75" s="433"/>
      <c r="BP75" s="433"/>
    </row>
    <row r="76" spans="1:68" s="145" customFormat="1" ht="18" x14ac:dyDescent="0.25">
      <c r="A76" s="197" t="s">
        <v>203</v>
      </c>
      <c r="B76" s="144"/>
      <c r="C76" s="144"/>
      <c r="D76" s="144"/>
      <c r="E76" s="144"/>
    </row>
    <row r="77" spans="1:68" x14ac:dyDescent="0.25">
      <c r="A77" s="154"/>
      <c r="B77" s="505" t="s">
        <v>204</v>
      </c>
      <c r="C77" s="506"/>
      <c r="D77" s="506"/>
      <c r="E77" s="506"/>
      <c r="F77" s="506"/>
      <c r="G77" s="506"/>
      <c r="H77" s="506"/>
      <c r="I77" s="506"/>
      <c r="J77" s="506"/>
      <c r="K77" s="506"/>
      <c r="L77" s="506"/>
      <c r="M77" s="507"/>
      <c r="N77" s="434"/>
      <c r="O77" s="154"/>
      <c r="P77" s="154"/>
      <c r="Q77" s="508"/>
      <c r="R77" s="510" t="s">
        <v>205</v>
      </c>
      <c r="S77" s="511"/>
      <c r="T77" s="512" t="s">
        <v>206</v>
      </c>
      <c r="U77" s="513"/>
      <c r="V77" s="514"/>
      <c r="W77" s="515"/>
      <c r="X77" s="510" t="s">
        <v>207</v>
      </c>
      <c r="Y77" s="511"/>
      <c r="Z77" s="512" t="s">
        <v>208</v>
      </c>
      <c r="AA77" s="513"/>
      <c r="AB77" s="514"/>
      <c r="AC77" s="515"/>
      <c r="AD77" s="510" t="s">
        <v>209</v>
      </c>
      <c r="AE77" s="511"/>
      <c r="AF77" s="512" t="s">
        <v>210</v>
      </c>
      <c r="AG77" s="513"/>
      <c r="AH77" s="513"/>
      <c r="AI77" s="514"/>
      <c r="AJ77" s="515"/>
      <c r="AK77" s="510" t="s">
        <v>211</v>
      </c>
      <c r="AL77" s="511"/>
      <c r="AM77" s="512" t="s">
        <v>212</v>
      </c>
      <c r="AN77" s="513"/>
      <c r="AO77" s="514"/>
      <c r="AP77" s="515"/>
      <c r="AQ77" s="130"/>
      <c r="AR77" s="130"/>
      <c r="AS77" s="130"/>
    </row>
    <row r="78" spans="1:68" ht="84.75" x14ac:dyDescent="0.25">
      <c r="A78" s="155"/>
      <c r="B78" s="155" t="s">
        <v>213</v>
      </c>
      <c r="C78" s="156" t="s">
        <v>214</v>
      </c>
      <c r="D78" s="435"/>
      <c r="E78" s="157" t="s">
        <v>215</v>
      </c>
      <c r="F78" s="155" t="s">
        <v>216</v>
      </c>
      <c r="G78" s="156" t="s">
        <v>217</v>
      </c>
      <c r="H78" s="436"/>
      <c r="I78" s="157" t="s">
        <v>218</v>
      </c>
      <c r="J78" s="156" t="s">
        <v>219</v>
      </c>
      <c r="K78" s="517"/>
      <c r="L78" s="437" t="s">
        <v>220</v>
      </c>
      <c r="M78" s="155" t="s">
        <v>221</v>
      </c>
      <c r="N78" s="438"/>
      <c r="O78" s="155" t="s">
        <v>222</v>
      </c>
      <c r="P78" s="162" t="s">
        <v>223</v>
      </c>
      <c r="Q78" s="509"/>
      <c r="R78" s="155" t="s">
        <v>224</v>
      </c>
      <c r="S78" s="155" t="s">
        <v>225</v>
      </c>
      <c r="T78" s="155" t="s">
        <v>224</v>
      </c>
      <c r="U78" s="155" t="s">
        <v>225</v>
      </c>
      <c r="V78" s="162" t="s">
        <v>226</v>
      </c>
      <c r="W78" s="516"/>
      <c r="X78" s="155" t="s">
        <v>224</v>
      </c>
      <c r="Y78" s="155" t="s">
        <v>227</v>
      </c>
      <c r="Z78" s="155" t="s">
        <v>224</v>
      </c>
      <c r="AA78" s="155" t="s">
        <v>225</v>
      </c>
      <c r="AB78" s="162" t="s">
        <v>228</v>
      </c>
      <c r="AC78" s="516"/>
      <c r="AD78" s="155" t="s">
        <v>224</v>
      </c>
      <c r="AE78" s="155" t="s">
        <v>225</v>
      </c>
      <c r="AF78" s="155" t="s">
        <v>224</v>
      </c>
      <c r="AG78" s="155"/>
      <c r="AH78" s="155" t="s">
        <v>225</v>
      </c>
      <c r="AI78" s="162" t="s">
        <v>229</v>
      </c>
      <c r="AJ78" s="516"/>
      <c r="AK78" s="155" t="s">
        <v>224</v>
      </c>
      <c r="AL78" s="155" t="s">
        <v>225</v>
      </c>
      <c r="AM78" s="155" t="s">
        <v>224</v>
      </c>
      <c r="AN78" s="155" t="s">
        <v>225</v>
      </c>
      <c r="AO78" s="162" t="s">
        <v>230</v>
      </c>
      <c r="AP78" s="516"/>
      <c r="AQ78" s="437" t="s">
        <v>231</v>
      </c>
      <c r="AR78" s="198" t="s">
        <v>232</v>
      </c>
      <c r="AS78" s="198" t="s">
        <v>233</v>
      </c>
    </row>
    <row r="79" spans="1:68" ht="34.15" customHeight="1" x14ac:dyDescent="0.25">
      <c r="A79" s="439" t="s">
        <v>234</v>
      </c>
      <c r="B79" s="285"/>
      <c r="C79" s="286"/>
      <c r="D79" s="435"/>
      <c r="E79" s="519" t="s">
        <v>235</v>
      </c>
      <c r="F79" s="520"/>
      <c r="G79" s="521"/>
      <c r="H79" s="440"/>
      <c r="I79" s="285"/>
      <c r="J79" s="288" t="s">
        <v>236</v>
      </c>
      <c r="K79" s="518"/>
      <c r="L79" s="285"/>
      <c r="M79" s="285"/>
      <c r="N79" s="438"/>
      <c r="O79" s="155" t="s">
        <v>237</v>
      </c>
      <c r="P79" s="162"/>
      <c r="Q79" s="441"/>
      <c r="R79" s="155" t="s">
        <v>238</v>
      </c>
      <c r="S79" s="155" t="s">
        <v>239</v>
      </c>
      <c r="T79" s="155"/>
      <c r="U79" s="155"/>
      <c r="V79" s="162"/>
      <c r="W79" s="442"/>
      <c r="X79" s="155" t="s">
        <v>240</v>
      </c>
      <c r="Y79" s="155" t="s">
        <v>241</v>
      </c>
      <c r="Z79" s="155"/>
      <c r="AA79" s="155"/>
      <c r="AB79" s="162"/>
      <c r="AC79" s="442"/>
      <c r="AD79" s="155" t="s">
        <v>242</v>
      </c>
      <c r="AE79" s="155" t="s">
        <v>243</v>
      </c>
      <c r="AF79" s="155"/>
      <c r="AG79" s="155"/>
      <c r="AH79" s="155"/>
      <c r="AI79" s="162"/>
      <c r="AJ79" s="442"/>
      <c r="AK79" s="155" t="s">
        <v>244</v>
      </c>
      <c r="AL79" s="155" t="s">
        <v>245</v>
      </c>
      <c r="AM79" s="155"/>
      <c r="AN79" s="155"/>
      <c r="AO79" s="162"/>
      <c r="AP79" s="442"/>
      <c r="AQ79" s="198"/>
      <c r="AR79" s="198"/>
      <c r="AS79" s="198"/>
    </row>
    <row r="80" spans="1:68" ht="72.75" x14ac:dyDescent="0.25">
      <c r="A80" s="443" t="s">
        <v>246</v>
      </c>
      <c r="B80" s="444" t="s">
        <v>247</v>
      </c>
      <c r="C80" s="445" t="s">
        <v>248</v>
      </c>
      <c r="D80" s="435"/>
      <c r="E80" s="446">
        <v>2</v>
      </c>
      <c r="F80" s="445" t="s">
        <v>248</v>
      </c>
      <c r="G80" s="447" t="s">
        <v>249</v>
      </c>
      <c r="H80" s="440"/>
      <c r="I80" s="445" t="s">
        <v>248</v>
      </c>
      <c r="J80" s="447" t="s">
        <v>249</v>
      </c>
      <c r="K80" s="518"/>
      <c r="L80" s="445"/>
      <c r="M80" s="447" t="s">
        <v>249</v>
      </c>
      <c r="N80" s="448"/>
      <c r="O80" s="522" t="s">
        <v>250</v>
      </c>
      <c r="P80" s="522"/>
      <c r="Q80" s="522"/>
      <c r="R80" s="522"/>
      <c r="S80" s="522"/>
      <c r="T80" s="522"/>
      <c r="U80" s="522"/>
      <c r="V80" s="522"/>
      <c r="W80" s="522"/>
      <c r="X80" s="522"/>
      <c r="Y80" s="522"/>
      <c r="Z80" s="522"/>
      <c r="AA80" s="522"/>
      <c r="AB80" s="522"/>
      <c r="AC80" s="522"/>
      <c r="AD80" s="522"/>
      <c r="AE80" s="522"/>
      <c r="AF80" s="522"/>
      <c r="AG80" s="522"/>
      <c r="AH80" s="522"/>
      <c r="AI80" s="522"/>
      <c r="AJ80" s="522"/>
      <c r="AK80" s="522"/>
      <c r="AL80" s="522"/>
      <c r="AM80" s="522"/>
      <c r="AN80" s="522"/>
      <c r="AO80" s="522"/>
      <c r="AP80" s="522"/>
      <c r="AQ80" s="129"/>
      <c r="AR80" s="129"/>
      <c r="AS80" s="129"/>
    </row>
    <row r="81" spans="1:45" x14ac:dyDescent="0.25">
      <c r="A81" s="2" t="s">
        <v>18</v>
      </c>
      <c r="B81" s="293">
        <v>6569416000</v>
      </c>
      <c r="C81" s="168">
        <v>6569416000</v>
      </c>
      <c r="D81" s="449" t="s">
        <v>18</v>
      </c>
      <c r="E81" s="130">
        <v>0</v>
      </c>
      <c r="F81" s="450">
        <v>0</v>
      </c>
      <c r="G81" s="168">
        <v>0</v>
      </c>
      <c r="H81" s="451" t="s">
        <v>18</v>
      </c>
      <c r="I81" s="172">
        <v>0.10737615192817315</v>
      </c>
      <c r="J81" s="171">
        <v>86572559.372849241</v>
      </c>
      <c r="K81" s="518"/>
      <c r="L81" s="173">
        <v>3019.1564105315247</v>
      </c>
      <c r="M81" s="452">
        <v>9.7150979279800986E-2</v>
      </c>
      <c r="N81" s="453" t="s">
        <v>18</v>
      </c>
      <c r="O81">
        <v>14.5</v>
      </c>
      <c r="P81" s="130">
        <v>14.5</v>
      </c>
      <c r="Q81" s="523"/>
      <c r="R81">
        <v>14.3</v>
      </c>
      <c r="S81">
        <v>1065</v>
      </c>
      <c r="T81" s="177">
        <v>14.3</v>
      </c>
      <c r="U81" s="177">
        <v>1065</v>
      </c>
      <c r="V81" s="178">
        <v>15.2295</v>
      </c>
      <c r="W81" s="454" t="s">
        <v>18</v>
      </c>
      <c r="X81" s="455" t="s">
        <v>186</v>
      </c>
      <c r="Y81" s="455" t="s">
        <v>186</v>
      </c>
      <c r="Z81" s="177">
        <v>1.3703703703703705</v>
      </c>
      <c r="AA81" s="177">
        <v>85</v>
      </c>
      <c r="AB81" s="456">
        <v>0.11648148148148148</v>
      </c>
      <c r="AC81" s="449" t="s">
        <v>18</v>
      </c>
      <c r="AD81" s="2">
        <v>22.6</v>
      </c>
      <c r="AE81" s="2">
        <v>420</v>
      </c>
      <c r="AF81" s="177">
        <v>22.6</v>
      </c>
      <c r="AG81" s="151"/>
      <c r="AH81" s="177">
        <v>420</v>
      </c>
      <c r="AI81" s="456">
        <v>9.4920000000000009</v>
      </c>
      <c r="AJ81" s="449" t="s">
        <v>18</v>
      </c>
      <c r="AK81" s="457" t="s">
        <v>186</v>
      </c>
      <c r="AL81" s="457" t="s">
        <v>186</v>
      </c>
      <c r="AM81" s="177">
        <v>30.042857142857169</v>
      </c>
      <c r="AN81" s="177">
        <v>123.18421052631578</v>
      </c>
      <c r="AO81" s="456">
        <v>3.7008056390977475</v>
      </c>
      <c r="AP81" s="523"/>
      <c r="AQ81" s="199">
        <v>12.431495669724312</v>
      </c>
      <c r="AR81" s="174">
        <v>4.9022626737623353E-4</v>
      </c>
      <c r="AS81" s="206">
        <v>3.4370928281982429E-4</v>
      </c>
    </row>
    <row r="82" spans="1:45" x14ac:dyDescent="0.25">
      <c r="A82" s="2" t="s">
        <v>10</v>
      </c>
      <c r="B82" s="130">
        <v>0</v>
      </c>
      <c r="C82" s="168">
        <v>0</v>
      </c>
      <c r="D82" s="449" t="s">
        <v>10</v>
      </c>
      <c r="E82" s="130">
        <v>0</v>
      </c>
      <c r="F82" s="450">
        <v>0</v>
      </c>
      <c r="G82" s="168">
        <v>0</v>
      </c>
      <c r="H82" s="451" t="s">
        <v>10</v>
      </c>
      <c r="I82" s="172">
        <v>0</v>
      </c>
      <c r="J82" s="171">
        <v>0</v>
      </c>
      <c r="K82" s="518"/>
      <c r="L82" s="173">
        <v>0</v>
      </c>
      <c r="M82" s="452">
        <v>0</v>
      </c>
      <c r="N82" s="453" t="s">
        <v>10</v>
      </c>
      <c r="O82">
        <v>0.6</v>
      </c>
      <c r="P82" s="130">
        <v>0.6</v>
      </c>
      <c r="Q82" s="523"/>
      <c r="R82">
        <v>0.7</v>
      </c>
      <c r="S82">
        <v>1134</v>
      </c>
      <c r="T82" s="177">
        <v>0.7</v>
      </c>
      <c r="U82" s="177">
        <v>1134</v>
      </c>
      <c r="V82" s="178">
        <v>0.79379999999999995</v>
      </c>
      <c r="W82" s="454" t="s">
        <v>10</v>
      </c>
      <c r="X82" s="457" t="s">
        <v>186</v>
      </c>
      <c r="Y82" s="457" t="s">
        <v>186</v>
      </c>
      <c r="Z82" s="177">
        <v>1.3703703703703705</v>
      </c>
      <c r="AA82" s="177">
        <v>85</v>
      </c>
      <c r="AB82" s="456">
        <v>0.11648148148148148</v>
      </c>
      <c r="AC82" s="449" t="s">
        <v>10</v>
      </c>
      <c r="AD82" s="2">
        <v>0.9</v>
      </c>
      <c r="AE82" s="2">
        <v>268</v>
      </c>
      <c r="AF82" s="177">
        <v>0.9</v>
      </c>
      <c r="AG82" s="151"/>
      <c r="AH82" s="177">
        <v>268</v>
      </c>
      <c r="AI82" s="456">
        <v>0.24120000000000003</v>
      </c>
      <c r="AJ82" s="449" t="s">
        <v>10</v>
      </c>
      <c r="AK82" s="130">
        <v>0.1</v>
      </c>
      <c r="AL82" s="130">
        <v>129</v>
      </c>
      <c r="AM82" s="177">
        <v>0.1</v>
      </c>
      <c r="AN82" s="177">
        <v>129</v>
      </c>
      <c r="AO82" s="456">
        <v>1.2900000000000002E-2</v>
      </c>
      <c r="AP82" s="523"/>
      <c r="AQ82" s="199">
        <v>0.50720457333333335</v>
      </c>
      <c r="AR82" s="174">
        <v>2.0001213963892187E-5</v>
      </c>
      <c r="AS82" s="188">
        <v>1.4023326297566984E-5</v>
      </c>
    </row>
    <row r="83" spans="1:45" x14ac:dyDescent="0.25">
      <c r="A83" s="2" t="s">
        <v>24</v>
      </c>
      <c r="B83" s="130">
        <v>0</v>
      </c>
      <c r="C83" s="168">
        <v>0</v>
      </c>
      <c r="D83" s="449" t="s">
        <v>24</v>
      </c>
      <c r="E83" s="130">
        <v>0</v>
      </c>
      <c r="F83" s="450">
        <v>0</v>
      </c>
      <c r="G83" s="168">
        <v>0</v>
      </c>
      <c r="H83" s="451" t="s">
        <v>24</v>
      </c>
      <c r="I83" s="172">
        <v>0</v>
      </c>
      <c r="J83" s="171">
        <v>0</v>
      </c>
      <c r="K83" s="518"/>
      <c r="L83" s="173">
        <v>0</v>
      </c>
      <c r="M83" s="452">
        <v>0</v>
      </c>
      <c r="N83" s="453" t="s">
        <v>24</v>
      </c>
      <c r="O83">
        <v>482.3</v>
      </c>
      <c r="P83" s="130">
        <v>482.3</v>
      </c>
      <c r="Q83" s="523"/>
      <c r="R83">
        <v>554.9</v>
      </c>
      <c r="S83">
        <v>1402</v>
      </c>
      <c r="T83" s="177">
        <v>554.9</v>
      </c>
      <c r="U83" s="177">
        <v>1402</v>
      </c>
      <c r="V83" s="178">
        <v>777.96979999999996</v>
      </c>
      <c r="W83" s="454" t="s">
        <v>24</v>
      </c>
      <c r="X83" s="457" t="s">
        <v>186</v>
      </c>
      <c r="Y83" s="457" t="s">
        <v>186</v>
      </c>
      <c r="Z83" s="177">
        <v>1.3703703703703705</v>
      </c>
      <c r="AA83" s="177">
        <v>85</v>
      </c>
      <c r="AB83" s="456">
        <v>0.11648148148148148</v>
      </c>
      <c r="AC83" s="449" t="s">
        <v>24</v>
      </c>
      <c r="AD83" s="2">
        <v>1.3</v>
      </c>
      <c r="AE83" s="2">
        <v>273</v>
      </c>
      <c r="AF83" s="177">
        <v>1.3</v>
      </c>
      <c r="AG83" s="151"/>
      <c r="AH83" s="177">
        <v>273</v>
      </c>
      <c r="AI83" s="456">
        <v>0.35489999999999999</v>
      </c>
      <c r="AJ83" s="449" t="s">
        <v>24</v>
      </c>
      <c r="AK83" s="2">
        <v>2</v>
      </c>
      <c r="AL83" s="2">
        <v>105</v>
      </c>
      <c r="AM83" s="177">
        <v>2</v>
      </c>
      <c r="AN83" s="177">
        <v>105</v>
      </c>
      <c r="AO83" s="456">
        <v>0.21</v>
      </c>
      <c r="AP83" s="523"/>
      <c r="AQ83" s="199">
        <v>339.18045465333336</v>
      </c>
      <c r="AR83" s="174">
        <v>1.3375314818845517E-2</v>
      </c>
      <c r="AS83" s="188">
        <v>9.3777509893131373E-3</v>
      </c>
    </row>
    <row r="84" spans="1:45" x14ac:dyDescent="0.25">
      <c r="A84" s="2" t="s">
        <v>20</v>
      </c>
      <c r="B84" s="293">
        <v>7079158000</v>
      </c>
      <c r="C84" s="168">
        <v>7079158000</v>
      </c>
      <c r="D84" s="449" t="s">
        <v>20</v>
      </c>
      <c r="E84" s="457" t="s">
        <v>186</v>
      </c>
      <c r="F84" s="450">
        <v>1.6869273448111909E-2</v>
      </c>
      <c r="G84" s="168">
        <v>110058749.99999999</v>
      </c>
      <c r="H84" s="451" t="s">
        <v>20</v>
      </c>
      <c r="I84" s="172">
        <v>0.1157078110035264</v>
      </c>
      <c r="J84" s="171">
        <v>93290001.160648167</v>
      </c>
      <c r="K84" s="518"/>
      <c r="L84" s="173">
        <v>3303.3450623264703</v>
      </c>
      <c r="M84" s="452">
        <v>0.10629565483413066</v>
      </c>
      <c r="N84" s="453" t="s">
        <v>20</v>
      </c>
      <c r="O84">
        <v>6.2</v>
      </c>
      <c r="P84" s="130">
        <v>6.2</v>
      </c>
      <c r="Q84" s="523"/>
      <c r="R84">
        <v>9.3000000000000007</v>
      </c>
      <c r="S84">
        <v>992</v>
      </c>
      <c r="T84" s="177">
        <v>9.3000000000000007</v>
      </c>
      <c r="U84" s="177">
        <v>992</v>
      </c>
      <c r="V84" s="178">
        <v>9.2256</v>
      </c>
      <c r="W84" s="454" t="s">
        <v>20</v>
      </c>
      <c r="X84" s="457" t="s">
        <v>186</v>
      </c>
      <c r="Y84" s="457" t="s">
        <v>186</v>
      </c>
      <c r="Z84" s="177">
        <v>1.3703703703703705</v>
      </c>
      <c r="AA84" s="177">
        <v>85</v>
      </c>
      <c r="AB84" s="456">
        <v>0.11648148148148148</v>
      </c>
      <c r="AC84" s="449" t="s">
        <v>20</v>
      </c>
      <c r="AD84" s="2">
        <v>4.4000000000000004</v>
      </c>
      <c r="AE84" s="2">
        <v>271</v>
      </c>
      <c r="AF84" s="177">
        <v>4.4000000000000004</v>
      </c>
      <c r="AG84" s="151"/>
      <c r="AH84" s="177">
        <v>271</v>
      </c>
      <c r="AI84" s="456">
        <v>1.1924000000000001</v>
      </c>
      <c r="AJ84" s="449" t="s">
        <v>20</v>
      </c>
      <c r="AK84" s="2">
        <v>1.2</v>
      </c>
      <c r="AL84" s="2">
        <v>113</v>
      </c>
      <c r="AM84" s="177">
        <v>1.2</v>
      </c>
      <c r="AN84" s="177">
        <v>113</v>
      </c>
      <c r="AO84" s="456">
        <v>0.1356</v>
      </c>
      <c r="AP84" s="523"/>
      <c r="AQ84" s="199">
        <v>4.6478874933333332</v>
      </c>
      <c r="AR84" s="174">
        <v>1.8328579260101278E-4</v>
      </c>
      <c r="AS84" s="188">
        <v>1.2850602368397548E-4</v>
      </c>
    </row>
    <row r="85" spans="1:45" x14ac:dyDescent="0.25">
      <c r="A85" s="2" t="s">
        <v>26</v>
      </c>
      <c r="B85" s="457" t="s">
        <v>186</v>
      </c>
      <c r="C85" s="168">
        <v>243010642.85714287</v>
      </c>
      <c r="D85" s="449" t="s">
        <v>26</v>
      </c>
      <c r="E85" s="293">
        <v>177137000</v>
      </c>
      <c r="F85" s="450">
        <v>2.715070351769577E-2</v>
      </c>
      <c r="G85" s="168">
        <v>177137000</v>
      </c>
      <c r="H85" s="451" t="s">
        <v>26</v>
      </c>
      <c r="I85" s="172">
        <v>3.9719737199762654E-3</v>
      </c>
      <c r="J85" s="171">
        <v>3202423.671599464</v>
      </c>
      <c r="K85" s="518"/>
      <c r="L85" s="173">
        <v>192.03159017743752</v>
      </c>
      <c r="M85" s="452">
        <v>6.1792284007939347E-3</v>
      </c>
      <c r="N85" s="453" t="s">
        <v>26</v>
      </c>
      <c r="O85">
        <v>1748.8</v>
      </c>
      <c r="P85" s="130">
        <v>1748.8</v>
      </c>
      <c r="Q85" s="523"/>
      <c r="R85">
        <v>1647.5</v>
      </c>
      <c r="S85">
        <v>1334</v>
      </c>
      <c r="T85" s="177">
        <v>1647.5</v>
      </c>
      <c r="U85" s="177">
        <v>1334</v>
      </c>
      <c r="V85" s="178">
        <v>2197.7649999999999</v>
      </c>
      <c r="W85" s="454" t="s">
        <v>26</v>
      </c>
      <c r="X85" s="2">
        <v>36.4</v>
      </c>
      <c r="Y85" s="2">
        <v>128</v>
      </c>
      <c r="Z85" s="177">
        <v>36.4</v>
      </c>
      <c r="AA85" s="177">
        <v>128</v>
      </c>
      <c r="AB85" s="456">
        <v>4.6591999999999993</v>
      </c>
      <c r="AC85" s="449" t="s">
        <v>26</v>
      </c>
      <c r="AD85" s="2">
        <v>2557.9</v>
      </c>
      <c r="AE85" s="2">
        <v>261</v>
      </c>
      <c r="AF85" s="177">
        <v>2557.9</v>
      </c>
      <c r="AG85" s="151"/>
      <c r="AH85" s="177">
        <v>261</v>
      </c>
      <c r="AI85" s="456">
        <v>667.61189999999999</v>
      </c>
      <c r="AJ85" s="449" t="s">
        <v>26</v>
      </c>
      <c r="AK85" s="2">
        <v>278.89999999999998</v>
      </c>
      <c r="AL85" s="2">
        <v>153</v>
      </c>
      <c r="AM85" s="177">
        <v>278.89999999999998</v>
      </c>
      <c r="AN85" s="177">
        <v>153</v>
      </c>
      <c r="AO85" s="456">
        <v>42.671700000000001</v>
      </c>
      <c r="AP85" s="523"/>
      <c r="AQ85" s="199">
        <v>1268.7755176799999</v>
      </c>
      <c r="AR85" s="174">
        <v>5.0033165975788683E-2</v>
      </c>
      <c r="AS85" s="188">
        <v>3.5079441350182691E-2</v>
      </c>
    </row>
    <row r="86" spans="1:45" x14ac:dyDescent="0.25">
      <c r="A86" s="2" t="s">
        <v>28</v>
      </c>
      <c r="B86" s="457" t="s">
        <v>186</v>
      </c>
      <c r="C86" s="168">
        <v>243010642.85714287</v>
      </c>
      <c r="D86" s="449" t="s">
        <v>28</v>
      </c>
      <c r="E86" s="130">
        <v>0</v>
      </c>
      <c r="F86" s="450">
        <v>0</v>
      </c>
      <c r="G86" s="168">
        <v>0</v>
      </c>
      <c r="H86" s="451" t="s">
        <v>28</v>
      </c>
      <c r="I86" s="172">
        <v>3.9719737199762654E-3</v>
      </c>
      <c r="J86" s="171">
        <v>3202423.671599464</v>
      </c>
      <c r="K86" s="518"/>
      <c r="L86" s="173">
        <v>111.68224697743753</v>
      </c>
      <c r="M86" s="452">
        <v>3.5937322174429821E-3</v>
      </c>
      <c r="N86" s="453" t="s">
        <v>28</v>
      </c>
      <c r="O86">
        <v>2055.3000000000002</v>
      </c>
      <c r="P86" s="130">
        <v>2055.3000000000002</v>
      </c>
      <c r="Q86" s="523"/>
      <c r="R86">
        <v>2296.6999999999998</v>
      </c>
      <c r="S86">
        <v>1398</v>
      </c>
      <c r="T86" s="177">
        <v>2296.6999999999998</v>
      </c>
      <c r="U86" s="177">
        <v>1398</v>
      </c>
      <c r="V86" s="178">
        <v>3210.7865999999995</v>
      </c>
      <c r="W86" s="454" t="s">
        <v>28</v>
      </c>
      <c r="X86" s="457" t="s">
        <v>186</v>
      </c>
      <c r="Y86" s="457" t="s">
        <v>186</v>
      </c>
      <c r="Z86" s="177">
        <v>1.3703703703703705</v>
      </c>
      <c r="AA86" s="177">
        <v>85</v>
      </c>
      <c r="AB86" s="456">
        <v>0.11648148148148148</v>
      </c>
      <c r="AC86" s="449" t="s">
        <v>28</v>
      </c>
      <c r="AD86" s="2">
        <v>32.299999999999997</v>
      </c>
      <c r="AE86" s="2">
        <v>166</v>
      </c>
      <c r="AF86" s="177">
        <v>32.299999999999997</v>
      </c>
      <c r="AG86" s="151"/>
      <c r="AH86" s="177">
        <v>166</v>
      </c>
      <c r="AI86" s="456">
        <v>5.3617999999999997</v>
      </c>
      <c r="AJ86" s="449" t="s">
        <v>28</v>
      </c>
      <c r="AK86" s="2">
        <v>397</v>
      </c>
      <c r="AL86" s="2">
        <v>167</v>
      </c>
      <c r="AM86" s="177">
        <v>397</v>
      </c>
      <c r="AN86" s="177">
        <v>167</v>
      </c>
      <c r="AO86" s="456">
        <v>66.299000000000007</v>
      </c>
      <c r="AP86" s="523"/>
      <c r="AQ86" s="199">
        <v>1429.8848267733331</v>
      </c>
      <c r="AR86" s="174">
        <v>5.6386385036045185E-2</v>
      </c>
      <c r="AS86" s="188">
        <v>3.9533834172675225E-2</v>
      </c>
    </row>
    <row r="87" spans="1:45" x14ac:dyDescent="0.25">
      <c r="A87" s="2" t="s">
        <v>30</v>
      </c>
      <c r="B87" s="130">
        <v>0</v>
      </c>
      <c r="C87" s="168">
        <v>0</v>
      </c>
      <c r="D87" s="449" t="s">
        <v>30</v>
      </c>
      <c r="E87" s="130">
        <v>0</v>
      </c>
      <c r="F87" s="450">
        <v>0</v>
      </c>
      <c r="G87" s="168">
        <v>0</v>
      </c>
      <c r="H87" s="451" t="s">
        <v>30</v>
      </c>
      <c r="I87" s="172">
        <v>0</v>
      </c>
      <c r="J87" s="171">
        <v>0</v>
      </c>
      <c r="K87" s="518"/>
      <c r="L87" s="173">
        <v>0</v>
      </c>
      <c r="M87" s="452">
        <v>0</v>
      </c>
      <c r="N87" s="453" t="s">
        <v>30</v>
      </c>
      <c r="O87" s="181" t="s">
        <v>61</v>
      </c>
      <c r="P87" s="180">
        <v>5.7333333333333334</v>
      </c>
      <c r="Q87" s="523"/>
      <c r="R87" s="181" t="s">
        <v>61</v>
      </c>
      <c r="S87" s="181" t="s">
        <v>61</v>
      </c>
      <c r="T87" s="177">
        <v>6.4666666666666659</v>
      </c>
      <c r="U87" s="177">
        <v>1171</v>
      </c>
      <c r="V87" s="178">
        <v>7.5724666666666662</v>
      </c>
      <c r="W87" s="454" t="s">
        <v>30</v>
      </c>
      <c r="X87" s="458" t="s">
        <v>61</v>
      </c>
      <c r="Y87" s="458" t="s">
        <v>61</v>
      </c>
      <c r="Z87" s="177">
        <v>0.41666666666666669</v>
      </c>
      <c r="AA87" s="177">
        <v>259</v>
      </c>
      <c r="AB87" s="456">
        <v>0.10791666666666666</v>
      </c>
      <c r="AC87" s="449" t="s">
        <v>30</v>
      </c>
      <c r="AD87" s="458" t="s">
        <v>61</v>
      </c>
      <c r="AE87" s="458" t="s">
        <v>61</v>
      </c>
      <c r="AF87" s="177">
        <v>4.8833333333333337</v>
      </c>
      <c r="AG87" s="182"/>
      <c r="AH87" s="177">
        <v>271</v>
      </c>
      <c r="AI87" s="456">
        <v>1.3233833333333334</v>
      </c>
      <c r="AJ87" s="449" t="s">
        <v>30</v>
      </c>
      <c r="AK87" s="458" t="s">
        <v>61</v>
      </c>
      <c r="AL87" s="458" t="s">
        <v>61</v>
      </c>
      <c r="AM87" s="177">
        <v>8.0833333333333339</v>
      </c>
      <c r="AN87" s="177">
        <v>95</v>
      </c>
      <c r="AO87" s="456">
        <v>0.7679166666666668</v>
      </c>
      <c r="AP87" s="523"/>
      <c r="AQ87" s="199">
        <v>4.2565452600000002</v>
      </c>
      <c r="AR87" s="174">
        <v>1.6785351901056286E-4</v>
      </c>
      <c r="AS87" s="188">
        <v>1.1768609003080377E-4</v>
      </c>
    </row>
    <row r="88" spans="1:45" x14ac:dyDescent="0.25">
      <c r="A88" s="2" t="s">
        <v>34</v>
      </c>
      <c r="B88" s="293">
        <v>2822500000</v>
      </c>
      <c r="C88" s="168">
        <v>2822500000</v>
      </c>
      <c r="D88" s="449" t="s">
        <v>34</v>
      </c>
      <c r="E88" s="457" t="s">
        <v>186</v>
      </c>
      <c r="F88" s="450">
        <v>1.6869273448111909E-2</v>
      </c>
      <c r="G88" s="168">
        <v>110058749.99999999</v>
      </c>
      <c r="H88" s="451" t="s">
        <v>34</v>
      </c>
      <c r="I88" s="172">
        <v>4.6133353226111534E-2</v>
      </c>
      <c r="J88" s="171">
        <v>37195246.705318555</v>
      </c>
      <c r="K88" s="518"/>
      <c r="L88" s="173">
        <v>1347.0804129055325</v>
      </c>
      <c r="M88" s="452">
        <v>4.334660530534467E-2</v>
      </c>
      <c r="N88" s="453" t="s">
        <v>34</v>
      </c>
      <c r="O88" s="183">
        <v>34.6</v>
      </c>
      <c r="P88" s="130">
        <v>17.3</v>
      </c>
      <c r="Q88" s="523"/>
      <c r="R88" s="183">
        <v>34.9</v>
      </c>
      <c r="S88" s="183">
        <v>1415</v>
      </c>
      <c r="T88" s="177">
        <v>34.9</v>
      </c>
      <c r="U88" s="177">
        <v>1415</v>
      </c>
      <c r="V88" s="178">
        <v>49.383499999999998</v>
      </c>
      <c r="W88" s="454" t="s">
        <v>34</v>
      </c>
      <c r="X88" s="457" t="s">
        <v>186</v>
      </c>
      <c r="Y88" s="457" t="s">
        <v>186</v>
      </c>
      <c r="Z88" s="459">
        <v>1.3703703703703705</v>
      </c>
      <c r="AA88" s="459">
        <v>85</v>
      </c>
      <c r="AB88" s="456">
        <v>0.11648148148148148</v>
      </c>
      <c r="AC88" s="449" t="s">
        <v>34</v>
      </c>
      <c r="AD88" s="460">
        <v>20.9</v>
      </c>
      <c r="AE88" s="460">
        <v>272</v>
      </c>
      <c r="AF88" s="177">
        <v>20.9</v>
      </c>
      <c r="AG88" s="151"/>
      <c r="AH88" s="177">
        <v>272</v>
      </c>
      <c r="AI88" s="456">
        <v>5.6848000000000001</v>
      </c>
      <c r="AJ88" s="449" t="s">
        <v>34</v>
      </c>
      <c r="AK88" s="460">
        <v>25.9</v>
      </c>
      <c r="AL88" s="460">
        <v>100</v>
      </c>
      <c r="AM88" s="177">
        <v>25.9</v>
      </c>
      <c r="AN88" s="177">
        <v>100</v>
      </c>
      <c r="AO88" s="456">
        <v>2.59</v>
      </c>
      <c r="AP88" s="523"/>
      <c r="AQ88" s="199">
        <v>25.166694813333333</v>
      </c>
      <c r="AR88" s="174">
        <v>9.9242884270021371E-4</v>
      </c>
      <c r="AS88" s="188">
        <v>6.9581543967412417E-4</v>
      </c>
    </row>
    <row r="89" spans="1:45" x14ac:dyDescent="0.25">
      <c r="A89" s="2" t="s">
        <v>32</v>
      </c>
      <c r="B89" s="130">
        <v>0</v>
      </c>
      <c r="C89" s="168">
        <v>0</v>
      </c>
      <c r="D89" s="449" t="s">
        <v>32</v>
      </c>
      <c r="E89" s="130">
        <v>0</v>
      </c>
      <c r="F89" s="450">
        <v>0</v>
      </c>
      <c r="G89" s="168">
        <v>0</v>
      </c>
      <c r="H89" s="451" t="s">
        <v>32</v>
      </c>
      <c r="I89" s="172">
        <v>0</v>
      </c>
      <c r="J89" s="171">
        <v>0</v>
      </c>
      <c r="K89" s="518"/>
      <c r="L89" s="173">
        <v>0</v>
      </c>
      <c r="M89" s="452">
        <v>0</v>
      </c>
      <c r="N89" s="453" t="s">
        <v>32</v>
      </c>
      <c r="O89" s="130">
        <v>0</v>
      </c>
      <c r="P89" s="130">
        <v>0</v>
      </c>
      <c r="Q89" s="523"/>
      <c r="R89" s="130">
        <v>0</v>
      </c>
      <c r="S89" s="130">
        <v>0</v>
      </c>
      <c r="T89" s="177">
        <v>0</v>
      </c>
      <c r="U89" s="177">
        <v>0</v>
      </c>
      <c r="V89" s="178">
        <v>0</v>
      </c>
      <c r="W89" s="454" t="s">
        <v>32</v>
      </c>
      <c r="X89" s="130">
        <v>0</v>
      </c>
      <c r="Y89" s="130">
        <v>0</v>
      </c>
      <c r="Z89" s="177">
        <v>0</v>
      </c>
      <c r="AA89" s="177">
        <v>0</v>
      </c>
      <c r="AB89" s="456">
        <v>0</v>
      </c>
      <c r="AC89" s="449" t="s">
        <v>32</v>
      </c>
      <c r="AD89" s="130">
        <v>0</v>
      </c>
      <c r="AE89" s="130">
        <v>0</v>
      </c>
      <c r="AF89" s="177">
        <v>0</v>
      </c>
      <c r="AG89" s="151"/>
      <c r="AH89" s="177">
        <v>0</v>
      </c>
      <c r="AI89" s="456">
        <v>0</v>
      </c>
      <c r="AJ89" s="449" t="s">
        <v>32</v>
      </c>
      <c r="AK89" s="130">
        <v>0</v>
      </c>
      <c r="AL89" s="130">
        <v>0</v>
      </c>
      <c r="AM89" s="177">
        <v>0</v>
      </c>
      <c r="AN89" s="177">
        <v>0</v>
      </c>
      <c r="AO89" s="456">
        <v>0</v>
      </c>
      <c r="AP89" s="523"/>
      <c r="AQ89" s="199">
        <v>0</v>
      </c>
      <c r="AR89" s="174">
        <v>0</v>
      </c>
      <c r="AS89" s="188">
        <v>0</v>
      </c>
    </row>
    <row r="90" spans="1:45" x14ac:dyDescent="0.25">
      <c r="A90" s="2" t="s">
        <v>35</v>
      </c>
      <c r="B90" s="457" t="s">
        <v>186</v>
      </c>
      <c r="C90" s="168">
        <v>243010642.85714287</v>
      </c>
      <c r="D90" s="449" t="s">
        <v>35</v>
      </c>
      <c r="E90" s="457" t="s">
        <v>186</v>
      </c>
      <c r="F90" s="450">
        <v>1.6869273448111909E-2</v>
      </c>
      <c r="G90" s="168">
        <v>110058749.99999999</v>
      </c>
      <c r="H90" s="451" t="s">
        <v>35</v>
      </c>
      <c r="I90" s="172">
        <v>3.9719737199762654E-3</v>
      </c>
      <c r="J90" s="171">
        <v>3202423.671599464</v>
      </c>
      <c r="K90" s="518"/>
      <c r="L90" s="173">
        <v>161.60489597743751</v>
      </c>
      <c r="M90" s="452">
        <v>5.2001525478616775E-3</v>
      </c>
      <c r="N90" s="453" t="s">
        <v>35</v>
      </c>
      <c r="O90">
        <v>95.6</v>
      </c>
      <c r="P90" s="130">
        <v>95.6</v>
      </c>
      <c r="Q90" s="523"/>
      <c r="R90" s="130">
        <v>153.6</v>
      </c>
      <c r="S90" s="130">
        <v>1211</v>
      </c>
      <c r="T90" s="177">
        <v>153.6</v>
      </c>
      <c r="U90" s="177">
        <v>1211</v>
      </c>
      <c r="V90" s="178">
        <v>186.00960000000001</v>
      </c>
      <c r="W90" s="454" t="s">
        <v>35</v>
      </c>
      <c r="X90" s="2">
        <v>1.9</v>
      </c>
      <c r="Y90" s="2">
        <v>438</v>
      </c>
      <c r="Z90" s="177">
        <v>1.9</v>
      </c>
      <c r="AA90" s="177">
        <v>438</v>
      </c>
      <c r="AB90" s="456">
        <v>0.83219999999999994</v>
      </c>
      <c r="AC90" s="449" t="s">
        <v>35</v>
      </c>
      <c r="AD90" s="2">
        <v>75.599999999999994</v>
      </c>
      <c r="AE90" s="2">
        <v>117</v>
      </c>
      <c r="AF90" s="177">
        <v>75.599999999999994</v>
      </c>
      <c r="AG90" s="151"/>
      <c r="AH90" s="177">
        <v>117</v>
      </c>
      <c r="AI90" s="456">
        <v>8.8452000000000002</v>
      </c>
      <c r="AJ90" s="449" t="s">
        <v>35</v>
      </c>
      <c r="AK90" s="2">
        <v>28.8</v>
      </c>
      <c r="AL90" s="2">
        <v>52</v>
      </c>
      <c r="AM90" s="177">
        <v>28.8</v>
      </c>
      <c r="AN90" s="177">
        <v>52</v>
      </c>
      <c r="AO90" s="456">
        <v>1.4976</v>
      </c>
      <c r="AP90" s="523"/>
      <c r="AQ90" s="199">
        <v>85.893611759999999</v>
      </c>
      <c r="AR90" s="174">
        <v>3.3871471143344699E-3</v>
      </c>
      <c r="AS90" s="188">
        <v>2.3748093134708654E-3</v>
      </c>
    </row>
    <row r="91" spans="1:45" x14ac:dyDescent="0.25">
      <c r="A91" s="2" t="s">
        <v>37</v>
      </c>
      <c r="B91" s="293">
        <v>7668817000</v>
      </c>
      <c r="C91" s="168">
        <v>7668817000</v>
      </c>
      <c r="D91" s="449" t="s">
        <v>37</v>
      </c>
      <c r="E91" s="293">
        <v>0</v>
      </c>
      <c r="F91" s="450">
        <v>0</v>
      </c>
      <c r="G91" s="168">
        <v>0</v>
      </c>
      <c r="H91" s="451" t="s">
        <v>37</v>
      </c>
      <c r="I91" s="172">
        <v>0.12534570185559218</v>
      </c>
      <c r="J91" s="171">
        <v>101060598.84958047</v>
      </c>
      <c r="K91" s="518"/>
      <c r="L91" s="173">
        <v>3524.41647883817</v>
      </c>
      <c r="M91" s="452">
        <v>0.1134093321944577</v>
      </c>
      <c r="N91" s="453" t="s">
        <v>37</v>
      </c>
      <c r="O91">
        <v>168.6</v>
      </c>
      <c r="P91" s="130">
        <v>168.6</v>
      </c>
      <c r="Q91" s="523"/>
      <c r="R91" s="176" t="s">
        <v>186</v>
      </c>
      <c r="S91" s="176" t="s">
        <v>186</v>
      </c>
      <c r="T91" s="177">
        <v>597.30000000000018</v>
      </c>
      <c r="U91" s="177">
        <v>1329.55</v>
      </c>
      <c r="V91" s="178">
        <v>794.14021500000024</v>
      </c>
      <c r="W91" s="454" t="s">
        <v>37</v>
      </c>
      <c r="X91" s="2">
        <v>2.4</v>
      </c>
      <c r="Y91" s="2">
        <v>484</v>
      </c>
      <c r="Z91" s="177">
        <v>2.4</v>
      </c>
      <c r="AA91" s="177">
        <v>484</v>
      </c>
      <c r="AB91" s="456">
        <v>1.1616</v>
      </c>
      <c r="AC91" s="449" t="s">
        <v>37</v>
      </c>
      <c r="AD91" s="2">
        <v>61.1</v>
      </c>
      <c r="AE91" s="2">
        <v>271</v>
      </c>
      <c r="AF91" s="177">
        <v>61.1</v>
      </c>
      <c r="AG91" s="151"/>
      <c r="AH91" s="177">
        <v>271</v>
      </c>
      <c r="AI91" s="456">
        <v>16.558100000000003</v>
      </c>
      <c r="AJ91" s="449" t="s">
        <v>37</v>
      </c>
      <c r="AK91" s="2">
        <v>22.3</v>
      </c>
      <c r="AL91" s="2">
        <v>62</v>
      </c>
      <c r="AM91" s="177">
        <v>22.3</v>
      </c>
      <c r="AN91" s="177">
        <v>62</v>
      </c>
      <c r="AO91" s="456">
        <v>1.3826000000000001</v>
      </c>
      <c r="AP91" s="523"/>
      <c r="AQ91" s="199">
        <v>354.24843953400011</v>
      </c>
      <c r="AR91" s="174">
        <v>1.3969508967416106E-2</v>
      </c>
      <c r="AS91" s="188">
        <v>9.7943546237001817E-3</v>
      </c>
    </row>
    <row r="92" spans="1:45" x14ac:dyDescent="0.25">
      <c r="A92" s="2" t="s">
        <v>41</v>
      </c>
      <c r="B92" s="130">
        <v>0</v>
      </c>
      <c r="C92" s="168">
        <v>0</v>
      </c>
      <c r="D92" s="449" t="s">
        <v>41</v>
      </c>
      <c r="E92" s="130">
        <v>0</v>
      </c>
      <c r="F92" s="450">
        <v>0</v>
      </c>
      <c r="G92" s="168">
        <v>0</v>
      </c>
      <c r="H92" s="451" t="s">
        <v>41</v>
      </c>
      <c r="I92" s="172">
        <v>0</v>
      </c>
      <c r="J92" s="171">
        <v>0</v>
      </c>
      <c r="K92" s="518"/>
      <c r="L92" s="173">
        <v>0</v>
      </c>
      <c r="M92" s="452">
        <v>0</v>
      </c>
      <c r="N92" s="453" t="s">
        <v>41</v>
      </c>
      <c r="O92">
        <v>10.7</v>
      </c>
      <c r="P92" s="130">
        <v>10.7</v>
      </c>
      <c r="Q92" s="523"/>
      <c r="R92">
        <v>15.1</v>
      </c>
      <c r="S92">
        <v>1185</v>
      </c>
      <c r="T92" s="177">
        <v>15.1</v>
      </c>
      <c r="U92" s="177">
        <v>1185</v>
      </c>
      <c r="V92" s="178">
        <v>17.8935</v>
      </c>
      <c r="W92" s="454" t="s">
        <v>41</v>
      </c>
      <c r="X92" s="457" t="s">
        <v>186</v>
      </c>
      <c r="Y92" s="457" t="s">
        <v>186</v>
      </c>
      <c r="Z92" s="177">
        <v>1.3703703703703705</v>
      </c>
      <c r="AA92" s="177">
        <v>85</v>
      </c>
      <c r="AB92" s="456">
        <v>0.11648148148148148</v>
      </c>
      <c r="AC92" s="449" t="s">
        <v>41</v>
      </c>
      <c r="AD92" s="2">
        <v>2.1</v>
      </c>
      <c r="AE92" s="2">
        <v>259</v>
      </c>
      <c r="AF92" s="177">
        <v>2.1</v>
      </c>
      <c r="AG92" s="151"/>
      <c r="AH92" s="177">
        <v>259</v>
      </c>
      <c r="AI92" s="456">
        <v>0.54390000000000005</v>
      </c>
      <c r="AJ92" s="449" t="s">
        <v>41</v>
      </c>
      <c r="AK92" s="2">
        <v>1.5</v>
      </c>
      <c r="AL92" s="2">
        <v>134</v>
      </c>
      <c r="AM92" s="177">
        <v>1.5</v>
      </c>
      <c r="AN92" s="177">
        <v>134</v>
      </c>
      <c r="AO92" s="456">
        <v>0.20100000000000001</v>
      </c>
      <c r="AP92" s="523"/>
      <c r="AQ92" s="199">
        <v>8.1696263733333332</v>
      </c>
      <c r="AR92" s="174">
        <v>3.2216279917237446E-4</v>
      </c>
      <c r="AS92" s="188">
        <v>2.2587599242164188E-4</v>
      </c>
    </row>
    <row r="93" spans="1:45" x14ac:dyDescent="0.25">
      <c r="A93" s="2" t="s">
        <v>44</v>
      </c>
      <c r="B93" s="457" t="s">
        <v>186</v>
      </c>
      <c r="C93" s="168">
        <v>243010642.85714287</v>
      </c>
      <c r="D93" s="449" t="s">
        <v>44</v>
      </c>
      <c r="E93" s="457" t="s">
        <v>186</v>
      </c>
      <c r="F93" s="450">
        <v>1.6869273448111909E-2</v>
      </c>
      <c r="G93" s="168">
        <v>110058749.99999999</v>
      </c>
      <c r="H93" s="451" t="s">
        <v>44</v>
      </c>
      <c r="I93" s="172">
        <v>3.9719737199762654E-3</v>
      </c>
      <c r="J93" s="171">
        <v>3202423.671599464</v>
      </c>
      <c r="K93" s="518"/>
      <c r="L93" s="173">
        <v>161.60489597743751</v>
      </c>
      <c r="M93" s="452">
        <v>5.2001525478616775E-3</v>
      </c>
      <c r="N93" s="453" t="s">
        <v>44</v>
      </c>
      <c r="O93">
        <v>422.5</v>
      </c>
      <c r="P93" s="130">
        <v>422.5</v>
      </c>
      <c r="Q93" s="523"/>
      <c r="R93">
        <v>582.79999999999995</v>
      </c>
      <c r="S93">
        <v>1286</v>
      </c>
      <c r="T93" s="177">
        <v>582.79999999999995</v>
      </c>
      <c r="U93" s="177">
        <v>1286</v>
      </c>
      <c r="V93" s="178">
        <v>749.48080000000004</v>
      </c>
      <c r="W93" s="454" t="s">
        <v>44</v>
      </c>
      <c r="X93" s="457" t="s">
        <v>186</v>
      </c>
      <c r="Y93" s="457" t="s">
        <v>186</v>
      </c>
      <c r="Z93" s="177">
        <v>1.3703703703703705</v>
      </c>
      <c r="AA93" s="177">
        <v>85</v>
      </c>
      <c r="AB93" s="456">
        <v>0.11648148148148148</v>
      </c>
      <c r="AC93" s="449" t="s">
        <v>44</v>
      </c>
      <c r="AD93" s="2">
        <v>156.80000000000001</v>
      </c>
      <c r="AE93" s="2">
        <v>275</v>
      </c>
      <c r="AF93" s="177">
        <v>156.80000000000001</v>
      </c>
      <c r="AG93" s="151"/>
      <c r="AH93" s="177">
        <v>275</v>
      </c>
      <c r="AI93" s="456">
        <v>43.120000000000005</v>
      </c>
      <c r="AJ93" s="449" t="s">
        <v>44</v>
      </c>
      <c r="AK93" s="2">
        <v>2.2000000000000002</v>
      </c>
      <c r="AL93" s="2">
        <v>146</v>
      </c>
      <c r="AM93" s="177">
        <v>2.2000000000000002</v>
      </c>
      <c r="AN93" s="177">
        <v>146</v>
      </c>
      <c r="AO93" s="456">
        <v>0.32120000000000004</v>
      </c>
      <c r="AP93" s="523"/>
      <c r="AQ93" s="199">
        <v>345.44756253333333</v>
      </c>
      <c r="AR93" s="174">
        <v>1.3622453295572727E-2</v>
      </c>
      <c r="AS93" s="188">
        <v>9.5510256468457205E-3</v>
      </c>
    </row>
    <row r="94" spans="1:45" x14ac:dyDescent="0.25">
      <c r="A94" s="2" t="s">
        <v>45</v>
      </c>
      <c r="B94" s="293">
        <v>4332000</v>
      </c>
      <c r="C94" s="168">
        <v>4332000</v>
      </c>
      <c r="D94" s="449" t="s">
        <v>45</v>
      </c>
      <c r="E94" s="293">
        <v>2023000</v>
      </c>
      <c r="F94" s="450">
        <v>3.1007566581966811E-4</v>
      </c>
      <c r="G94" s="168">
        <v>2023000.0000000002</v>
      </c>
      <c r="H94" s="451" t="s">
        <v>45</v>
      </c>
      <c r="I94" s="172">
        <v>7.0805911842520866E-5</v>
      </c>
      <c r="J94" s="171">
        <v>57087.620452591662</v>
      </c>
      <c r="K94" s="518"/>
      <c r="L94" s="173">
        <v>2.9085229446372955</v>
      </c>
      <c r="M94" s="452">
        <v>9.3590994936078095E-5</v>
      </c>
      <c r="N94" s="453" t="s">
        <v>45</v>
      </c>
      <c r="O94">
        <v>3166.2</v>
      </c>
      <c r="P94" s="130">
        <v>3166.2</v>
      </c>
      <c r="Q94" s="523"/>
      <c r="R94" s="176" t="s">
        <v>186</v>
      </c>
      <c r="S94" s="176" t="s">
        <v>186</v>
      </c>
      <c r="T94" s="177">
        <v>597.30000000000018</v>
      </c>
      <c r="U94" s="177">
        <v>1329.55</v>
      </c>
      <c r="V94" s="178">
        <v>794.14021500000024</v>
      </c>
      <c r="W94" s="454" t="s">
        <v>45</v>
      </c>
      <c r="X94" s="2">
        <v>1.3</v>
      </c>
      <c r="Y94" s="2">
        <v>328</v>
      </c>
      <c r="Z94" s="177">
        <v>1.3</v>
      </c>
      <c r="AA94" s="177">
        <v>328</v>
      </c>
      <c r="AB94" s="456">
        <v>0.4264</v>
      </c>
      <c r="AC94" s="449" t="s">
        <v>45</v>
      </c>
      <c r="AD94" s="2">
        <v>11005.8</v>
      </c>
      <c r="AE94" s="2">
        <v>288</v>
      </c>
      <c r="AF94" s="177">
        <v>11005.8</v>
      </c>
      <c r="AG94" s="151"/>
      <c r="AH94" s="177">
        <v>288</v>
      </c>
      <c r="AI94" s="456">
        <v>3169.6704</v>
      </c>
      <c r="AJ94" s="449" t="s">
        <v>45</v>
      </c>
      <c r="AK94" s="2">
        <v>67.8</v>
      </c>
      <c r="AL94" s="2">
        <v>84</v>
      </c>
      <c r="AM94" s="177">
        <v>67.8</v>
      </c>
      <c r="AN94" s="177">
        <v>84</v>
      </c>
      <c r="AO94" s="456">
        <v>5.6951999999999998</v>
      </c>
      <c r="AP94" s="523"/>
      <c r="AQ94" s="199">
        <v>1729.3024728540001</v>
      </c>
      <c r="AR94" s="174">
        <v>6.819368473065697E-2</v>
      </c>
      <c r="AS94" s="188">
        <v>4.7812212505591326E-2</v>
      </c>
    </row>
    <row r="95" spans="1:45" x14ac:dyDescent="0.25">
      <c r="A95" s="2" t="s">
        <v>46</v>
      </c>
      <c r="B95" s="293">
        <v>362886000</v>
      </c>
      <c r="C95" s="168">
        <v>362886000</v>
      </c>
      <c r="D95" s="449" t="s">
        <v>46</v>
      </c>
      <c r="E95" s="293">
        <v>900799000</v>
      </c>
      <c r="F95" s="450">
        <v>0.13807011848477074</v>
      </c>
      <c r="G95" s="168">
        <v>900799000.00000012</v>
      </c>
      <c r="H95" s="451" t="s">
        <v>46</v>
      </c>
      <c r="I95" s="172">
        <v>5.9313190500657961E-3</v>
      </c>
      <c r="J95" s="171">
        <v>4782155.640710799</v>
      </c>
      <c r="K95" s="518"/>
      <c r="L95" s="173">
        <v>575.37670179862641</v>
      </c>
      <c r="M95" s="452">
        <v>1.8514579052457118E-2</v>
      </c>
      <c r="N95" s="453" t="s">
        <v>46</v>
      </c>
      <c r="O95">
        <v>1868.1</v>
      </c>
      <c r="P95" s="130">
        <v>1868.1</v>
      </c>
      <c r="Q95" s="523"/>
      <c r="R95">
        <v>54.6</v>
      </c>
      <c r="S95">
        <v>1209</v>
      </c>
      <c r="T95" s="177">
        <v>54.6</v>
      </c>
      <c r="U95" s="177">
        <v>1209</v>
      </c>
      <c r="V95" s="178">
        <v>66.011399999999995</v>
      </c>
      <c r="W95" s="454" t="s">
        <v>46</v>
      </c>
      <c r="X95" s="2">
        <v>7.3</v>
      </c>
      <c r="Y95" s="2">
        <v>411</v>
      </c>
      <c r="Z95" s="177">
        <v>7.3</v>
      </c>
      <c r="AA95" s="177">
        <v>411</v>
      </c>
      <c r="AB95" s="456">
        <v>3.0002999999999997</v>
      </c>
      <c r="AC95" s="449" t="s">
        <v>46</v>
      </c>
      <c r="AD95" s="2">
        <v>8651.6</v>
      </c>
      <c r="AE95" s="2">
        <v>281</v>
      </c>
      <c r="AF95" s="177">
        <v>8651.6</v>
      </c>
      <c r="AG95" s="151"/>
      <c r="AH95" s="177">
        <v>281</v>
      </c>
      <c r="AI95" s="456">
        <v>2431.0996</v>
      </c>
      <c r="AJ95" s="449" t="s">
        <v>46</v>
      </c>
      <c r="AK95" s="2">
        <v>73.599999999999994</v>
      </c>
      <c r="AL95" s="2">
        <v>112</v>
      </c>
      <c r="AM95" s="177">
        <v>73.599999999999994</v>
      </c>
      <c r="AN95" s="177">
        <v>112</v>
      </c>
      <c r="AO95" s="456">
        <v>8.2431999999999999</v>
      </c>
      <c r="AP95" s="523"/>
      <c r="AQ95" s="199">
        <v>1092.6392202</v>
      </c>
      <c r="AR95" s="174">
        <v>4.3087369431501654E-2</v>
      </c>
      <c r="AS95" s="188">
        <v>3.0209578375220758E-2</v>
      </c>
    </row>
    <row r="96" spans="1:45" x14ac:dyDescent="0.25">
      <c r="A96" s="2" t="s">
        <v>43</v>
      </c>
      <c r="B96" s="293">
        <v>55027000</v>
      </c>
      <c r="C96" s="168">
        <v>55027000</v>
      </c>
      <c r="D96" s="449" t="s">
        <v>43</v>
      </c>
      <c r="E96" s="293">
        <v>561482000</v>
      </c>
      <c r="F96" s="450">
        <v>8.6061248144220892E-2</v>
      </c>
      <c r="G96" s="168">
        <v>561482000</v>
      </c>
      <c r="H96" s="451" t="s">
        <v>43</v>
      </c>
      <c r="I96" s="172">
        <v>8.9940833586297229E-4</v>
      </c>
      <c r="J96" s="171">
        <v>725152.46783120069</v>
      </c>
      <c r="K96" s="518"/>
      <c r="L96" s="173">
        <v>279.97741155940827</v>
      </c>
      <c r="M96" s="452">
        <v>9.0091654789199189E-3</v>
      </c>
      <c r="N96" s="453" t="s">
        <v>43</v>
      </c>
      <c r="O96">
        <v>8563.2000000000007</v>
      </c>
      <c r="P96" s="130">
        <v>8563.2000000000007</v>
      </c>
      <c r="Q96" s="523"/>
      <c r="R96" s="130">
        <v>546.70000000000005</v>
      </c>
      <c r="S96" s="130">
        <v>1394</v>
      </c>
      <c r="T96" s="177">
        <v>546.70000000000005</v>
      </c>
      <c r="U96" s="177">
        <v>1394</v>
      </c>
      <c r="V96" s="178">
        <v>762.09980000000007</v>
      </c>
      <c r="W96" s="454" t="s">
        <v>43</v>
      </c>
      <c r="X96" s="457" t="s">
        <v>186</v>
      </c>
      <c r="Y96" s="457" t="s">
        <v>186</v>
      </c>
      <c r="Z96" s="177">
        <v>1.3703703703703705</v>
      </c>
      <c r="AA96" s="177">
        <v>85</v>
      </c>
      <c r="AB96" s="456">
        <v>0.11648148148148148</v>
      </c>
      <c r="AC96" s="449" t="s">
        <v>43</v>
      </c>
      <c r="AD96" s="2">
        <v>38204.300000000003</v>
      </c>
      <c r="AE96" s="2">
        <v>286</v>
      </c>
      <c r="AF96" s="177">
        <v>38204.300000000003</v>
      </c>
      <c r="AG96" s="151"/>
      <c r="AH96" s="177">
        <v>286</v>
      </c>
      <c r="AI96" s="456">
        <v>10926.429800000002</v>
      </c>
      <c r="AJ96" s="449" t="s">
        <v>43</v>
      </c>
      <c r="AK96" s="2">
        <v>1.9</v>
      </c>
      <c r="AL96" s="2">
        <v>153</v>
      </c>
      <c r="AM96" s="177">
        <v>1.9</v>
      </c>
      <c r="AN96" s="177">
        <v>153</v>
      </c>
      <c r="AO96" s="456">
        <v>0.29069999999999996</v>
      </c>
      <c r="AP96" s="523"/>
      <c r="AQ96" s="199">
        <v>5091.7008620133338</v>
      </c>
      <c r="AR96" s="174">
        <v>0.2007872242002319</v>
      </c>
      <c r="AS96" s="188">
        <v>0.14077669317601063</v>
      </c>
    </row>
    <row r="97" spans="1:45" x14ac:dyDescent="0.25">
      <c r="A97" s="2" t="s">
        <v>47</v>
      </c>
      <c r="B97" s="457" t="s">
        <v>186</v>
      </c>
      <c r="C97" s="168">
        <v>243010642.85714287</v>
      </c>
      <c r="D97" s="449" t="s">
        <v>47</v>
      </c>
      <c r="E97" s="457" t="s">
        <v>186</v>
      </c>
      <c r="F97" s="450">
        <v>1.6869273448111909E-2</v>
      </c>
      <c r="G97" s="168">
        <v>110058749.99999999</v>
      </c>
      <c r="H97" s="451" t="s">
        <v>47</v>
      </c>
      <c r="I97" s="172">
        <v>3.9719737199762654E-3</v>
      </c>
      <c r="J97" s="171">
        <v>3202423.671599464</v>
      </c>
      <c r="K97" s="518"/>
      <c r="L97" s="173">
        <v>161.60489597743751</v>
      </c>
      <c r="M97" s="452">
        <v>5.2001525478616775E-3</v>
      </c>
      <c r="N97" s="453" t="s">
        <v>47</v>
      </c>
      <c r="O97">
        <v>6090</v>
      </c>
      <c r="P97" s="130">
        <v>6090</v>
      </c>
      <c r="Q97" s="523"/>
      <c r="R97">
        <v>6823.4</v>
      </c>
      <c r="S97">
        <v>1383</v>
      </c>
      <c r="T97" s="177">
        <v>6823.4</v>
      </c>
      <c r="U97" s="177">
        <v>1383</v>
      </c>
      <c r="V97" s="178">
        <v>9436.7621999999992</v>
      </c>
      <c r="W97" s="454" t="s">
        <v>47</v>
      </c>
      <c r="X97" s="2">
        <v>0.2</v>
      </c>
      <c r="Y97" s="2">
        <v>421</v>
      </c>
      <c r="Z97" s="177">
        <v>0.2</v>
      </c>
      <c r="AA97" s="177">
        <v>421</v>
      </c>
      <c r="AB97" s="456">
        <v>8.4200000000000011E-2</v>
      </c>
      <c r="AC97" s="449" t="s">
        <v>47</v>
      </c>
      <c r="AD97" s="457" t="s">
        <v>186</v>
      </c>
      <c r="AE97" s="457" t="s">
        <v>186</v>
      </c>
      <c r="AF97" s="177">
        <v>3448.249999999995</v>
      </c>
      <c r="AG97" s="151"/>
      <c r="AH97" s="177">
        <v>265.23684210526318</v>
      </c>
      <c r="AI97" s="456">
        <v>914.60294078947254</v>
      </c>
      <c r="AJ97" s="449" t="s">
        <v>47</v>
      </c>
      <c r="AK97" s="2">
        <v>4.4000000000000004</v>
      </c>
      <c r="AL97" s="2">
        <v>95</v>
      </c>
      <c r="AM97" s="177">
        <v>4.4000000000000004</v>
      </c>
      <c r="AN97" s="177">
        <v>95</v>
      </c>
      <c r="AO97" s="456">
        <v>0.41800000000000004</v>
      </c>
      <c r="AP97" s="523"/>
      <c r="AQ97" s="199">
        <v>4509.2734136478939</v>
      </c>
      <c r="AR97" s="174">
        <v>0.17781965524350432</v>
      </c>
      <c r="AS97" s="188">
        <v>0.12467358491850641</v>
      </c>
    </row>
    <row r="98" spans="1:45" x14ac:dyDescent="0.25">
      <c r="A98" s="2" t="s">
        <v>48</v>
      </c>
      <c r="B98" s="293">
        <v>1745772000</v>
      </c>
      <c r="C98" s="168">
        <v>1745772000</v>
      </c>
      <c r="D98" s="449" t="s">
        <v>48</v>
      </c>
      <c r="E98" s="293">
        <v>0</v>
      </c>
      <c r="F98" s="450">
        <v>0</v>
      </c>
      <c r="G98" s="168">
        <v>0</v>
      </c>
      <c r="H98" s="451" t="s">
        <v>48</v>
      </c>
      <c r="I98" s="172">
        <v>2.8534390196016009E-2</v>
      </c>
      <c r="J98" s="171">
        <v>23005994.767488886</v>
      </c>
      <c r="K98" s="518"/>
      <c r="L98" s="173">
        <v>802.31769842653296</v>
      </c>
      <c r="M98" s="452">
        <v>2.5817128858829572E-2</v>
      </c>
      <c r="N98" s="453" t="s">
        <v>48</v>
      </c>
      <c r="O98">
        <v>620.29999999999995</v>
      </c>
      <c r="P98" s="130">
        <v>620.29999999999995</v>
      </c>
      <c r="Q98" s="523"/>
      <c r="R98">
        <v>68.7</v>
      </c>
      <c r="S98">
        <v>1092</v>
      </c>
      <c r="T98" s="177">
        <v>68.7</v>
      </c>
      <c r="U98" s="177">
        <v>1092</v>
      </c>
      <c r="V98" s="178">
        <v>75.020399999999995</v>
      </c>
      <c r="W98" s="454" t="s">
        <v>48</v>
      </c>
      <c r="X98" s="130">
        <v>0.1</v>
      </c>
      <c r="Y98" s="130">
        <v>407</v>
      </c>
      <c r="Z98" s="177">
        <v>0.1</v>
      </c>
      <c r="AA98" s="177">
        <v>407</v>
      </c>
      <c r="AB98" s="456">
        <v>4.0700000000000007E-2</v>
      </c>
      <c r="AC98" s="449" t="s">
        <v>48</v>
      </c>
      <c r="AD98" s="457" t="s">
        <v>186</v>
      </c>
      <c r="AE98" s="457" t="s">
        <v>186</v>
      </c>
      <c r="AF98" s="177">
        <v>3448.249999999995</v>
      </c>
      <c r="AG98" s="151"/>
      <c r="AH98" s="177">
        <v>265.23684210526318</v>
      </c>
      <c r="AI98" s="456">
        <v>914.60294078947254</v>
      </c>
      <c r="AJ98" s="449" t="s">
        <v>48</v>
      </c>
      <c r="AK98" s="2">
        <v>13.2</v>
      </c>
      <c r="AL98" s="2">
        <v>115</v>
      </c>
      <c r="AM98" s="177">
        <v>13.2</v>
      </c>
      <c r="AN98" s="177">
        <v>115</v>
      </c>
      <c r="AO98" s="456">
        <v>1.5179999999999998</v>
      </c>
      <c r="AP98" s="523"/>
      <c r="AQ98" s="199">
        <v>431.75889696789426</v>
      </c>
      <c r="AR98" s="174">
        <v>1.7026072975476852E-2</v>
      </c>
      <c r="AS98" s="188">
        <v>1.1937384267391564E-2</v>
      </c>
    </row>
    <row r="99" spans="1:45" x14ac:dyDescent="0.25">
      <c r="A99" s="2" t="s">
        <v>49</v>
      </c>
      <c r="B99" s="293">
        <v>1199335000</v>
      </c>
      <c r="C99" s="168">
        <v>1199335000</v>
      </c>
      <c r="D99" s="449" t="s">
        <v>49</v>
      </c>
      <c r="E99" s="130">
        <v>0</v>
      </c>
      <c r="F99" s="450">
        <v>0</v>
      </c>
      <c r="G99" s="168">
        <v>0</v>
      </c>
      <c r="H99" s="451" t="s">
        <v>49</v>
      </c>
      <c r="I99" s="172">
        <v>1.9602956666585819E-2</v>
      </c>
      <c r="J99" s="171">
        <v>15804981.827218149</v>
      </c>
      <c r="K99" s="518"/>
      <c r="L99" s="173">
        <v>551.18749575682602</v>
      </c>
      <c r="M99" s="452">
        <v>1.7736214259310126E-2</v>
      </c>
      <c r="N99" s="453" t="s">
        <v>49</v>
      </c>
      <c r="O99">
        <v>4.7</v>
      </c>
      <c r="P99" s="130">
        <v>4.7</v>
      </c>
      <c r="Q99" s="523"/>
      <c r="R99">
        <v>7.7</v>
      </c>
      <c r="S99">
        <v>853</v>
      </c>
      <c r="T99" s="177">
        <v>7.7</v>
      </c>
      <c r="U99" s="177">
        <v>853</v>
      </c>
      <c r="V99" s="178">
        <v>6.5681000000000003</v>
      </c>
      <c r="W99" s="454" t="s">
        <v>49</v>
      </c>
      <c r="X99" s="457" t="s">
        <v>186</v>
      </c>
      <c r="Y99" s="457" t="s">
        <v>186</v>
      </c>
      <c r="Z99" s="177">
        <v>1.3703703703703705</v>
      </c>
      <c r="AA99" s="177">
        <v>85</v>
      </c>
      <c r="AB99" s="456">
        <v>0.11648148148148148</v>
      </c>
      <c r="AC99" s="449" t="s">
        <v>49</v>
      </c>
      <c r="AD99" s="2">
        <v>3.7</v>
      </c>
      <c r="AE99" s="2">
        <v>209</v>
      </c>
      <c r="AF99" s="177">
        <v>3.7</v>
      </c>
      <c r="AG99" s="151"/>
      <c r="AH99" s="177">
        <v>209</v>
      </c>
      <c r="AI99" s="456">
        <v>0.77329999999999999</v>
      </c>
      <c r="AJ99" s="449" t="s">
        <v>49</v>
      </c>
      <c r="AK99" s="2">
        <v>8.3000000000000007</v>
      </c>
      <c r="AL99" s="2">
        <v>55</v>
      </c>
      <c r="AM99" s="177">
        <v>8.3000000000000007</v>
      </c>
      <c r="AN99" s="177">
        <v>55</v>
      </c>
      <c r="AO99" s="456">
        <v>0.45650000000000002</v>
      </c>
      <c r="AP99" s="523"/>
      <c r="AQ99" s="199">
        <v>3.4475045733333336</v>
      </c>
      <c r="AR99" s="174">
        <v>1.3594963499554311E-4</v>
      </c>
      <c r="AS99" s="188">
        <v>9.5317518977565033E-5</v>
      </c>
    </row>
    <row r="100" spans="1:45" x14ac:dyDescent="0.25">
      <c r="A100" s="2" t="s">
        <v>52</v>
      </c>
      <c r="B100" s="457" t="s">
        <v>186</v>
      </c>
      <c r="C100" s="168">
        <v>243010642.85714287</v>
      </c>
      <c r="D100" s="449" t="s">
        <v>52</v>
      </c>
      <c r="E100" s="457" t="s">
        <v>186</v>
      </c>
      <c r="F100" s="450">
        <v>1.6869273448111909E-2</v>
      </c>
      <c r="G100" s="168">
        <v>110058749.99999999</v>
      </c>
      <c r="H100" s="451" t="s">
        <v>52</v>
      </c>
      <c r="I100" s="172">
        <v>3.9719737199762654E-3</v>
      </c>
      <c r="J100" s="171">
        <v>3202423.671599464</v>
      </c>
      <c r="K100" s="518"/>
      <c r="L100" s="173">
        <v>161.60489597743751</v>
      </c>
      <c r="M100" s="452">
        <v>5.2001525478616775E-3</v>
      </c>
      <c r="N100" s="453" t="s">
        <v>52</v>
      </c>
      <c r="O100" s="181" t="s">
        <v>61</v>
      </c>
      <c r="P100" s="180">
        <v>5.7333333333333334</v>
      </c>
      <c r="Q100" s="523"/>
      <c r="R100" s="181" t="s">
        <v>61</v>
      </c>
      <c r="S100" s="181" t="s">
        <v>61</v>
      </c>
      <c r="T100" s="177">
        <v>6.4666666666666659</v>
      </c>
      <c r="U100" s="177">
        <v>1171</v>
      </c>
      <c r="V100" s="178">
        <v>7.5724666666666662</v>
      </c>
      <c r="W100" s="454" t="s">
        <v>52</v>
      </c>
      <c r="X100" s="458" t="s">
        <v>61</v>
      </c>
      <c r="Y100" s="458" t="s">
        <v>61</v>
      </c>
      <c r="Z100" s="177">
        <v>0.41666666666666669</v>
      </c>
      <c r="AA100" s="177">
        <v>259</v>
      </c>
      <c r="AB100" s="456">
        <v>0.10791666666666666</v>
      </c>
      <c r="AC100" s="449" t="s">
        <v>52</v>
      </c>
      <c r="AD100" s="458" t="s">
        <v>61</v>
      </c>
      <c r="AE100" s="458" t="s">
        <v>61</v>
      </c>
      <c r="AF100" s="177">
        <v>4.8833333333333337</v>
      </c>
      <c r="AG100" s="182"/>
      <c r="AH100" s="177">
        <v>271</v>
      </c>
      <c r="AI100" s="456">
        <v>1.3233833333333334</v>
      </c>
      <c r="AJ100" s="449" t="s">
        <v>52</v>
      </c>
      <c r="AK100" s="458" t="s">
        <v>61</v>
      </c>
      <c r="AL100" s="458" t="s">
        <v>61</v>
      </c>
      <c r="AM100" s="177">
        <v>8.0833333333333339</v>
      </c>
      <c r="AN100" s="177">
        <v>95</v>
      </c>
      <c r="AO100" s="456">
        <v>0.7679166666666668</v>
      </c>
      <c r="AP100" s="523"/>
      <c r="AQ100" s="199">
        <v>4.2565452600000002</v>
      </c>
      <c r="AR100" s="174">
        <v>1.6785351901056286E-4</v>
      </c>
      <c r="AS100" s="188">
        <v>1.1768609003080377E-4</v>
      </c>
    </row>
    <row r="101" spans="1:45" x14ac:dyDescent="0.25">
      <c r="A101" s="2" t="s">
        <v>51</v>
      </c>
      <c r="B101" s="293">
        <v>921241000</v>
      </c>
      <c r="C101" s="168">
        <v>921241000</v>
      </c>
      <c r="D101" s="449" t="s">
        <v>51</v>
      </c>
      <c r="E101" s="457" t="s">
        <v>186</v>
      </c>
      <c r="F101" s="450">
        <v>1.6869273448111909E-2</v>
      </c>
      <c r="G101" s="168">
        <v>110058749.99999999</v>
      </c>
      <c r="H101" s="451" t="s">
        <v>51</v>
      </c>
      <c r="I101" s="172">
        <v>1.5057550561337897E-2</v>
      </c>
      <c r="J101" s="171">
        <v>12140225.427831486</v>
      </c>
      <c r="K101" s="518"/>
      <c r="L101" s="173">
        <v>473.30437285406441</v>
      </c>
      <c r="M101" s="452">
        <v>1.5230076573637751E-2</v>
      </c>
      <c r="N101" s="453" t="s">
        <v>51</v>
      </c>
      <c r="O101" s="208" t="s">
        <v>193</v>
      </c>
      <c r="P101" s="180">
        <v>17.3</v>
      </c>
      <c r="Q101" s="523"/>
      <c r="R101" s="184" t="s">
        <v>193</v>
      </c>
      <c r="S101" s="184" t="s">
        <v>193</v>
      </c>
      <c r="T101" s="177">
        <v>34.9</v>
      </c>
      <c r="U101" s="177">
        <v>1415</v>
      </c>
      <c r="V101" s="178">
        <v>49.383499999999998</v>
      </c>
      <c r="W101" s="454" t="s">
        <v>51</v>
      </c>
      <c r="X101" s="457" t="s">
        <v>186</v>
      </c>
      <c r="Y101" s="457" t="s">
        <v>186</v>
      </c>
      <c r="Z101" s="459">
        <v>1.3703703703703705</v>
      </c>
      <c r="AA101" s="459">
        <v>85</v>
      </c>
      <c r="AB101" s="456">
        <v>0.11648148148148148</v>
      </c>
      <c r="AC101" s="449" t="s">
        <v>51</v>
      </c>
      <c r="AD101" s="461" t="s">
        <v>193</v>
      </c>
      <c r="AE101" s="461" t="s">
        <v>193</v>
      </c>
      <c r="AF101" s="177">
        <v>218.3</v>
      </c>
      <c r="AG101" s="151"/>
      <c r="AH101" s="177">
        <v>272</v>
      </c>
      <c r="AI101" s="456">
        <v>59.377600000000008</v>
      </c>
      <c r="AJ101" s="449" t="s">
        <v>51</v>
      </c>
      <c r="AK101" s="461" t="s">
        <v>193</v>
      </c>
      <c r="AL101" s="461" t="s">
        <v>193</v>
      </c>
      <c r="AM101" s="177">
        <v>25.9</v>
      </c>
      <c r="AN101" s="177">
        <v>100</v>
      </c>
      <c r="AO101" s="456">
        <v>2.59</v>
      </c>
      <c r="AP101" s="523"/>
      <c r="AQ101" s="199">
        <v>48.555278493333333</v>
      </c>
      <c r="AR101" s="174">
        <v>1.9147392694806916E-3</v>
      </c>
      <c r="AS101" s="188">
        <v>1.342469192078361E-3</v>
      </c>
    </row>
    <row r="102" spans="1:45" x14ac:dyDescent="0.25">
      <c r="A102" s="2" t="s">
        <v>50</v>
      </c>
      <c r="B102" s="130">
        <v>0</v>
      </c>
      <c r="C102" s="168">
        <v>0</v>
      </c>
      <c r="D102" s="449" t="s">
        <v>50</v>
      </c>
      <c r="E102" s="130">
        <v>0</v>
      </c>
      <c r="F102" s="450">
        <v>0</v>
      </c>
      <c r="G102" s="168">
        <v>0</v>
      </c>
      <c r="H102" s="451" t="s">
        <v>50</v>
      </c>
      <c r="I102" s="172">
        <v>0</v>
      </c>
      <c r="J102" s="171">
        <v>0</v>
      </c>
      <c r="K102" s="518"/>
      <c r="L102" s="173">
        <v>0</v>
      </c>
      <c r="M102" s="452">
        <v>0</v>
      </c>
      <c r="N102" s="453" t="s">
        <v>50</v>
      </c>
      <c r="O102" s="181" t="s">
        <v>61</v>
      </c>
      <c r="P102" s="180">
        <v>5.7333333333333334</v>
      </c>
      <c r="Q102" s="523"/>
      <c r="R102" s="181" t="s">
        <v>61</v>
      </c>
      <c r="S102" s="181" t="s">
        <v>61</v>
      </c>
      <c r="T102" s="177">
        <v>6.4666666666666659</v>
      </c>
      <c r="U102" s="177">
        <v>1171</v>
      </c>
      <c r="V102" s="178">
        <v>7.5724666666666662</v>
      </c>
      <c r="W102" s="454" t="s">
        <v>50</v>
      </c>
      <c r="X102" s="458" t="s">
        <v>61</v>
      </c>
      <c r="Y102" s="458" t="s">
        <v>61</v>
      </c>
      <c r="Z102" s="177">
        <v>0.41666666666666669</v>
      </c>
      <c r="AA102" s="177">
        <v>259</v>
      </c>
      <c r="AB102" s="456">
        <v>0.10791666666666666</v>
      </c>
      <c r="AC102" s="449" t="s">
        <v>50</v>
      </c>
      <c r="AD102" s="458" t="s">
        <v>61</v>
      </c>
      <c r="AE102" s="458" t="s">
        <v>61</v>
      </c>
      <c r="AF102" s="177">
        <v>4.8833333333333337</v>
      </c>
      <c r="AG102" s="182"/>
      <c r="AH102" s="177">
        <v>271</v>
      </c>
      <c r="AI102" s="456">
        <v>1.3233833333333334</v>
      </c>
      <c r="AJ102" s="449" t="s">
        <v>50</v>
      </c>
      <c r="AK102" s="458" t="s">
        <v>61</v>
      </c>
      <c r="AL102" s="458" t="s">
        <v>61</v>
      </c>
      <c r="AM102" s="177">
        <v>8.0833333333333339</v>
      </c>
      <c r="AN102" s="177">
        <v>95</v>
      </c>
      <c r="AO102" s="456">
        <v>0.7679166666666668</v>
      </c>
      <c r="AP102" s="523"/>
      <c r="AQ102" s="199">
        <v>4.2565452600000002</v>
      </c>
      <c r="AR102" s="174">
        <v>1.6785351901056286E-4</v>
      </c>
      <c r="AS102" s="188">
        <v>1.1768609003080377E-4</v>
      </c>
    </row>
    <row r="103" spans="1:45" x14ac:dyDescent="0.25">
      <c r="A103" s="2" t="s">
        <v>53</v>
      </c>
      <c r="B103" s="457" t="s">
        <v>186</v>
      </c>
      <c r="C103" s="168">
        <v>243010642.85714287</v>
      </c>
      <c r="D103" s="449" t="s">
        <v>53</v>
      </c>
      <c r="E103" s="297">
        <v>220829000</v>
      </c>
      <c r="F103" s="450">
        <v>3.3847602178591937E-2</v>
      </c>
      <c r="G103" s="168">
        <v>220829000</v>
      </c>
      <c r="H103" s="451" t="s">
        <v>53</v>
      </c>
      <c r="I103" s="172">
        <v>3.9719737199762654E-3</v>
      </c>
      <c r="J103" s="171">
        <v>3202423.671599464</v>
      </c>
      <c r="K103" s="518"/>
      <c r="L103" s="173">
        <v>211.85028137743754</v>
      </c>
      <c r="M103" s="452">
        <v>6.8169579504812946E-3</v>
      </c>
      <c r="N103" s="453" t="s">
        <v>53</v>
      </c>
      <c r="O103">
        <v>1269.9000000000001</v>
      </c>
      <c r="P103" s="130">
        <v>1269.9000000000001</v>
      </c>
      <c r="Q103" s="523"/>
      <c r="R103" s="176" t="s">
        <v>186</v>
      </c>
      <c r="S103" s="176" t="s">
        <v>186</v>
      </c>
      <c r="T103" s="177">
        <v>597.30000000000018</v>
      </c>
      <c r="U103" s="177">
        <v>1329.55</v>
      </c>
      <c r="V103" s="178">
        <v>794.14021500000024</v>
      </c>
      <c r="W103" s="454" t="s">
        <v>53</v>
      </c>
      <c r="X103" s="457" t="s">
        <v>186</v>
      </c>
      <c r="Y103" s="457">
        <v>438</v>
      </c>
      <c r="Z103" s="177">
        <v>1.3703703703703705</v>
      </c>
      <c r="AA103" s="177">
        <v>438</v>
      </c>
      <c r="AB103" s="456">
        <v>0.60022222222222221</v>
      </c>
      <c r="AC103" s="449" t="s">
        <v>53</v>
      </c>
      <c r="AD103" s="2">
        <v>3553.3</v>
      </c>
      <c r="AE103" s="2">
        <v>299</v>
      </c>
      <c r="AF103" s="177">
        <v>3553.3</v>
      </c>
      <c r="AG103" s="151"/>
      <c r="AH103" s="177">
        <v>299</v>
      </c>
      <c r="AI103" s="456">
        <v>1062.4367</v>
      </c>
      <c r="AJ103" s="449" t="s">
        <v>53</v>
      </c>
      <c r="AK103" s="457" t="s">
        <v>186</v>
      </c>
      <c r="AL103" s="457" t="s">
        <v>186</v>
      </c>
      <c r="AM103" s="177">
        <v>30.042857142857169</v>
      </c>
      <c r="AN103" s="177">
        <v>123.18421052631578</v>
      </c>
      <c r="AO103" s="456">
        <v>3.7008056390977475</v>
      </c>
      <c r="AP103" s="523"/>
      <c r="AQ103" s="199">
        <v>810.59843191039101</v>
      </c>
      <c r="AR103" s="174">
        <v>3.1965312475169892E-2</v>
      </c>
      <c r="AS103" s="188">
        <v>2.2411640006063192E-2</v>
      </c>
    </row>
    <row r="104" spans="1:45" x14ac:dyDescent="0.25">
      <c r="A104" s="2" t="s">
        <v>54</v>
      </c>
      <c r="B104" s="457" t="s">
        <v>186</v>
      </c>
      <c r="C104" s="168">
        <v>243010642.85714287</v>
      </c>
      <c r="D104" s="449" t="s">
        <v>54</v>
      </c>
      <c r="E104" s="293">
        <v>1052900000</v>
      </c>
      <c r="F104" s="450">
        <v>0.16138342488459145</v>
      </c>
      <c r="G104" s="168">
        <v>1052899999.9999999</v>
      </c>
      <c r="H104" s="451" t="s">
        <v>54</v>
      </c>
      <c r="I104" s="172">
        <v>3.9719737199762654E-3</v>
      </c>
      <c r="J104" s="171">
        <v>3202423.671599464</v>
      </c>
      <c r="K104" s="518"/>
      <c r="L104" s="173">
        <v>589.27768697743738</v>
      </c>
      <c r="M104" s="452">
        <v>1.8961887551733485E-2</v>
      </c>
      <c r="N104" s="453" t="s">
        <v>54</v>
      </c>
      <c r="O104">
        <v>3025.7</v>
      </c>
      <c r="P104" s="130">
        <v>3025.7</v>
      </c>
      <c r="Q104" s="523"/>
      <c r="R104" s="176" t="s">
        <v>186</v>
      </c>
      <c r="S104" s="176" t="s">
        <v>186</v>
      </c>
      <c r="T104" s="177">
        <v>597.30000000000018</v>
      </c>
      <c r="U104" s="177">
        <v>1329.55</v>
      </c>
      <c r="V104" s="178">
        <v>794.14021500000024</v>
      </c>
      <c r="W104" s="454" t="s">
        <v>54</v>
      </c>
      <c r="X104" s="457" t="s">
        <v>186</v>
      </c>
      <c r="Y104" s="457" t="s">
        <v>186</v>
      </c>
      <c r="Z104" s="177">
        <v>1.3703703703703705</v>
      </c>
      <c r="AA104" s="177">
        <v>85</v>
      </c>
      <c r="AB104" s="456">
        <v>0.11648148148148148</v>
      </c>
      <c r="AC104" s="449" t="s">
        <v>54</v>
      </c>
      <c r="AD104" s="2">
        <v>12552.1</v>
      </c>
      <c r="AE104" s="2">
        <v>279</v>
      </c>
      <c r="AF104" s="177">
        <v>12552.1</v>
      </c>
      <c r="AG104" s="151"/>
      <c r="AH104" s="177">
        <v>279</v>
      </c>
      <c r="AI104" s="456">
        <v>3502.0358999999999</v>
      </c>
      <c r="AJ104" s="449" t="s">
        <v>54</v>
      </c>
      <c r="AK104" s="2">
        <v>6.9</v>
      </c>
      <c r="AL104" s="2">
        <v>83</v>
      </c>
      <c r="AM104" s="177">
        <v>6.9</v>
      </c>
      <c r="AN104" s="177">
        <v>83</v>
      </c>
      <c r="AO104" s="456">
        <v>0.57269999999999999</v>
      </c>
      <c r="AP104" s="523"/>
      <c r="AQ104" s="199">
        <v>1871.714523147333</v>
      </c>
      <c r="AR104" s="174">
        <v>7.3809592075959149E-2</v>
      </c>
      <c r="AS104" s="188">
        <v>5.1749658567727765E-2</v>
      </c>
    </row>
    <row r="105" spans="1:45" x14ac:dyDescent="0.25">
      <c r="A105" s="2" t="s">
        <v>56</v>
      </c>
      <c r="B105" s="293">
        <v>4483407000</v>
      </c>
      <c r="C105" s="168">
        <v>4483407000</v>
      </c>
      <c r="D105" s="449" t="s">
        <v>56</v>
      </c>
      <c r="E105" s="457" t="s">
        <v>186</v>
      </c>
      <c r="F105" s="450">
        <v>1.6869273448111909E-2</v>
      </c>
      <c r="G105" s="168">
        <v>110058749.99999999</v>
      </c>
      <c r="H105" s="451" t="s">
        <v>56</v>
      </c>
      <c r="I105" s="172">
        <v>7.3280637302894955E-2</v>
      </c>
      <c r="J105" s="171">
        <v>59082880.228645571</v>
      </c>
      <c r="K105" s="518"/>
      <c r="L105" s="173">
        <v>2110.3960586717135</v>
      </c>
      <c r="M105" s="452">
        <v>6.7908718823909545E-2</v>
      </c>
      <c r="N105" s="453" t="s">
        <v>56</v>
      </c>
      <c r="O105">
        <v>9.8000000000000007</v>
      </c>
      <c r="P105" s="130">
        <v>9.8000000000000007</v>
      </c>
      <c r="Q105" s="523"/>
      <c r="R105">
        <v>8.8000000000000007</v>
      </c>
      <c r="S105">
        <v>958</v>
      </c>
      <c r="T105" s="177">
        <v>8.8000000000000007</v>
      </c>
      <c r="U105" s="177">
        <v>958</v>
      </c>
      <c r="V105" s="178">
        <v>8.4304000000000006</v>
      </c>
      <c r="W105" s="454" t="s">
        <v>56</v>
      </c>
      <c r="X105" s="455" t="s">
        <v>186</v>
      </c>
      <c r="Y105" s="455" t="s">
        <v>186</v>
      </c>
      <c r="Z105" s="177">
        <v>1.3703703703703705</v>
      </c>
      <c r="AA105" s="177">
        <v>85</v>
      </c>
      <c r="AB105" s="456">
        <v>0.11648148148148148</v>
      </c>
      <c r="AC105" s="449" t="s">
        <v>56</v>
      </c>
      <c r="AD105" s="2">
        <v>40.5</v>
      </c>
      <c r="AE105" s="2">
        <v>163</v>
      </c>
      <c r="AF105" s="177">
        <v>40.5</v>
      </c>
      <c r="AG105" s="151"/>
      <c r="AH105" s="177">
        <v>163</v>
      </c>
      <c r="AI105" s="456">
        <v>6.6015000000000006</v>
      </c>
      <c r="AJ105" s="449" t="s">
        <v>56</v>
      </c>
      <c r="AK105" s="2">
        <v>0.9</v>
      </c>
      <c r="AL105" s="2">
        <v>72</v>
      </c>
      <c r="AM105" s="177">
        <v>0.9</v>
      </c>
      <c r="AN105" s="177">
        <v>72</v>
      </c>
      <c r="AO105" s="456">
        <v>6.480000000000001E-2</v>
      </c>
      <c r="AP105" s="523"/>
      <c r="AQ105" s="199">
        <v>6.6268618533333337</v>
      </c>
      <c r="AR105" s="174">
        <v>2.6132509209566364E-4</v>
      </c>
      <c r="AS105" s="188">
        <v>1.8322123061204944E-4</v>
      </c>
    </row>
    <row r="106" spans="1:45" x14ac:dyDescent="0.25">
      <c r="A106" s="2" t="s">
        <v>55</v>
      </c>
      <c r="B106" s="293">
        <v>2277697000</v>
      </c>
      <c r="C106" s="168">
        <v>2277697000</v>
      </c>
      <c r="D106" s="449" t="s">
        <v>55</v>
      </c>
      <c r="E106" s="457" t="s">
        <v>186</v>
      </c>
      <c r="F106" s="450">
        <v>1.6869273448111909E-2</v>
      </c>
      <c r="G106" s="168">
        <v>110058749.99999999</v>
      </c>
      <c r="H106" s="451" t="s">
        <v>55</v>
      </c>
      <c r="I106" s="172">
        <v>3.7228627189744748E-2</v>
      </c>
      <c r="J106" s="171">
        <v>30015766.814867649</v>
      </c>
      <c r="K106" s="518"/>
      <c r="L106" s="173">
        <v>1096.701160027224</v>
      </c>
      <c r="M106" s="452">
        <v>3.5289854908570673E-2</v>
      </c>
      <c r="N106" s="453" t="s">
        <v>55</v>
      </c>
      <c r="O106">
        <v>2035.2</v>
      </c>
      <c r="P106" s="130">
        <v>2035.2</v>
      </c>
      <c r="Q106" s="523"/>
      <c r="R106">
        <v>317.89999999999998</v>
      </c>
      <c r="S106">
        <v>1154</v>
      </c>
      <c r="T106" s="177">
        <v>317.89999999999998</v>
      </c>
      <c r="U106" s="177">
        <v>1154</v>
      </c>
      <c r="V106" s="178">
        <v>366.85660000000001</v>
      </c>
      <c r="W106" s="454" t="s">
        <v>55</v>
      </c>
      <c r="X106" s="457" t="s">
        <v>186</v>
      </c>
      <c r="Y106" s="457" t="s">
        <v>186</v>
      </c>
      <c r="Z106" s="177">
        <v>1.3703703703703705</v>
      </c>
      <c r="AA106" s="177">
        <v>85</v>
      </c>
      <c r="AB106" s="456">
        <v>0.11648148148148148</v>
      </c>
      <c r="AC106" s="449" t="s">
        <v>55</v>
      </c>
      <c r="AD106" s="2">
        <v>8399.2999999999993</v>
      </c>
      <c r="AE106" s="2">
        <v>294</v>
      </c>
      <c r="AF106" s="177">
        <v>8399.2999999999993</v>
      </c>
      <c r="AG106" s="151"/>
      <c r="AH106" s="177">
        <v>294</v>
      </c>
      <c r="AI106" s="456">
        <v>2469.3941999999997</v>
      </c>
      <c r="AJ106" s="449" t="s">
        <v>55</v>
      </c>
      <c r="AK106" s="2">
        <v>7.9</v>
      </c>
      <c r="AL106" s="2">
        <v>79</v>
      </c>
      <c r="AM106" s="177">
        <v>7.9</v>
      </c>
      <c r="AN106" s="177">
        <v>79</v>
      </c>
      <c r="AO106" s="456">
        <v>0.6241000000000001</v>
      </c>
      <c r="AP106" s="523"/>
      <c r="AQ106" s="199">
        <v>1235.7934457733331</v>
      </c>
      <c r="AR106" s="174">
        <v>4.8732543876026622E-2</v>
      </c>
      <c r="AS106" s="188">
        <v>3.4167544295948052E-2</v>
      </c>
    </row>
    <row r="107" spans="1:45" x14ac:dyDescent="0.25">
      <c r="A107" s="2" t="s">
        <v>58</v>
      </c>
      <c r="B107" s="130">
        <v>0</v>
      </c>
      <c r="C107" s="168">
        <v>0</v>
      </c>
      <c r="D107" s="449" t="s">
        <v>58</v>
      </c>
      <c r="E107" s="130">
        <v>0</v>
      </c>
      <c r="F107" s="450">
        <v>0</v>
      </c>
      <c r="G107" s="168">
        <v>0</v>
      </c>
      <c r="H107" s="451" t="s">
        <v>58</v>
      </c>
      <c r="I107" s="172">
        <v>0</v>
      </c>
      <c r="J107" s="171">
        <v>0</v>
      </c>
      <c r="K107" s="518"/>
      <c r="L107" s="173">
        <v>0</v>
      </c>
      <c r="M107" s="452">
        <v>0</v>
      </c>
      <c r="N107" s="453" t="s">
        <v>58</v>
      </c>
      <c r="O107">
        <v>35.9</v>
      </c>
      <c r="P107" s="130">
        <v>35.9</v>
      </c>
      <c r="Q107" s="523"/>
      <c r="R107">
        <v>41.2</v>
      </c>
      <c r="S107">
        <v>1273</v>
      </c>
      <c r="T107" s="177">
        <v>41.2</v>
      </c>
      <c r="U107" s="177">
        <v>1273</v>
      </c>
      <c r="V107" s="178">
        <v>52.447600000000001</v>
      </c>
      <c r="W107" s="454" t="s">
        <v>58</v>
      </c>
      <c r="X107" s="455" t="s">
        <v>186</v>
      </c>
      <c r="Y107" s="455" t="s">
        <v>186</v>
      </c>
      <c r="Z107" s="177">
        <v>1.3703703703703705</v>
      </c>
      <c r="AA107" s="177">
        <v>85</v>
      </c>
      <c r="AB107" s="456">
        <v>0.11648148148148148</v>
      </c>
      <c r="AC107" s="449" t="s">
        <v>58</v>
      </c>
      <c r="AD107" s="2">
        <v>16.600000000000001</v>
      </c>
      <c r="AE107" s="2">
        <v>272</v>
      </c>
      <c r="AF107" s="177">
        <v>16.600000000000001</v>
      </c>
      <c r="AG107" s="151"/>
      <c r="AH107" s="177">
        <v>272</v>
      </c>
      <c r="AI107" s="456">
        <v>4.5152000000000001</v>
      </c>
      <c r="AJ107" s="449" t="s">
        <v>58</v>
      </c>
      <c r="AK107" s="2">
        <v>5.3</v>
      </c>
      <c r="AL107" s="2">
        <v>133</v>
      </c>
      <c r="AM107" s="177">
        <v>5.3</v>
      </c>
      <c r="AN107" s="177">
        <v>133</v>
      </c>
      <c r="AO107" s="456">
        <v>0.70489999999999997</v>
      </c>
      <c r="AP107" s="523"/>
      <c r="AQ107" s="199">
        <v>25.170789453333335</v>
      </c>
      <c r="AR107" s="174">
        <v>9.9259031161246522E-4</v>
      </c>
      <c r="AS107" s="188">
        <v>6.9592864936467115E-4</v>
      </c>
    </row>
    <row r="108" spans="1:45" x14ac:dyDescent="0.25">
      <c r="A108" s="2" t="s">
        <v>61</v>
      </c>
      <c r="B108" s="293">
        <v>755707000</v>
      </c>
      <c r="C108" s="168">
        <v>755707000</v>
      </c>
      <c r="D108" s="449" t="s">
        <v>61</v>
      </c>
      <c r="E108" s="130">
        <v>0</v>
      </c>
      <c r="F108" s="450">
        <v>0</v>
      </c>
      <c r="G108" s="168">
        <v>0</v>
      </c>
      <c r="H108" s="451" t="s">
        <v>61</v>
      </c>
      <c r="I108" s="172">
        <v>1.2351921334435807E-2</v>
      </c>
      <c r="J108" s="171">
        <v>9958798.3354955427</v>
      </c>
      <c r="K108" s="518"/>
      <c r="L108" s="173">
        <v>347.3060061249808</v>
      </c>
      <c r="M108" s="452">
        <v>1.117567757904212E-2</v>
      </c>
      <c r="N108" s="453" t="s">
        <v>61</v>
      </c>
      <c r="O108">
        <v>7983.8</v>
      </c>
      <c r="P108" s="130">
        <v>7983.8</v>
      </c>
      <c r="Q108" s="523"/>
      <c r="R108">
        <v>7139</v>
      </c>
      <c r="S108">
        <v>1449</v>
      </c>
      <c r="T108" s="177">
        <v>7139</v>
      </c>
      <c r="U108" s="177">
        <v>1449</v>
      </c>
      <c r="V108" s="178">
        <v>10344.411</v>
      </c>
      <c r="W108" s="454" t="s">
        <v>61</v>
      </c>
      <c r="X108" s="457" t="s">
        <v>186</v>
      </c>
      <c r="Y108" s="457" t="s">
        <v>186</v>
      </c>
      <c r="Z108" s="177">
        <v>1.3703703703703705</v>
      </c>
      <c r="AA108" s="177">
        <v>85</v>
      </c>
      <c r="AB108" s="456">
        <v>0.11648148148148148</v>
      </c>
      <c r="AC108" s="449" t="s">
        <v>61</v>
      </c>
      <c r="AD108" s="2">
        <v>7445</v>
      </c>
      <c r="AE108" s="2">
        <v>288</v>
      </c>
      <c r="AF108" s="177">
        <v>7445</v>
      </c>
      <c r="AG108" s="151"/>
      <c r="AH108" s="177">
        <v>288</v>
      </c>
      <c r="AI108" s="456">
        <v>2144.16</v>
      </c>
      <c r="AJ108" s="449" t="s">
        <v>61</v>
      </c>
      <c r="AK108" s="2">
        <v>0.5</v>
      </c>
      <c r="AL108" s="2">
        <v>122</v>
      </c>
      <c r="AM108" s="177">
        <v>0.5</v>
      </c>
      <c r="AN108" s="177">
        <v>122</v>
      </c>
      <c r="AO108" s="456">
        <v>6.0999999999999999E-2</v>
      </c>
      <c r="AP108" s="523"/>
      <c r="AQ108" s="199">
        <v>5440.098838533333</v>
      </c>
      <c r="AR108" s="174">
        <v>0.21452602475395641</v>
      </c>
      <c r="AS108" s="188">
        <v>0.15040929264971681</v>
      </c>
    </row>
    <row r="109" spans="1:45" x14ac:dyDescent="0.25">
      <c r="A109" s="2" t="s">
        <v>65</v>
      </c>
      <c r="B109" s="130">
        <v>0</v>
      </c>
      <c r="C109" s="168">
        <v>0</v>
      </c>
      <c r="D109" s="449" t="s">
        <v>65</v>
      </c>
      <c r="E109" s="130">
        <v>0</v>
      </c>
      <c r="F109" s="450">
        <v>0</v>
      </c>
      <c r="G109" s="168">
        <v>0</v>
      </c>
      <c r="H109" s="451" t="s">
        <v>65</v>
      </c>
      <c r="I109" s="172">
        <v>0</v>
      </c>
      <c r="J109" s="171">
        <v>0</v>
      </c>
      <c r="K109" s="518"/>
      <c r="L109" s="173">
        <v>0</v>
      </c>
      <c r="M109" s="452">
        <v>0</v>
      </c>
      <c r="N109" s="453" t="s">
        <v>65</v>
      </c>
      <c r="O109">
        <v>0.6</v>
      </c>
      <c r="P109" s="130">
        <v>0.6</v>
      </c>
      <c r="Q109" s="523"/>
      <c r="R109">
        <v>0.8</v>
      </c>
      <c r="S109">
        <v>1194</v>
      </c>
      <c r="T109" s="177">
        <v>0.8</v>
      </c>
      <c r="U109" s="177">
        <v>1194</v>
      </c>
      <c r="V109" s="178">
        <v>0.95520000000000005</v>
      </c>
      <c r="W109" s="454" t="s">
        <v>65</v>
      </c>
      <c r="X109" s="457" t="s">
        <v>186</v>
      </c>
      <c r="Y109" s="457" t="s">
        <v>186</v>
      </c>
      <c r="Z109" s="177">
        <v>1.3703703703703705</v>
      </c>
      <c r="AA109" s="177">
        <v>85</v>
      </c>
      <c r="AB109" s="456">
        <v>0.11648148148148148</v>
      </c>
      <c r="AC109" s="449" t="s">
        <v>65</v>
      </c>
      <c r="AD109" s="130">
        <v>0.1</v>
      </c>
      <c r="AE109" s="130">
        <v>278</v>
      </c>
      <c r="AF109" s="177">
        <v>0.1</v>
      </c>
      <c r="AG109" s="151"/>
      <c r="AH109" s="177">
        <v>278</v>
      </c>
      <c r="AI109" s="456">
        <v>2.7800000000000002E-2</v>
      </c>
      <c r="AJ109" s="449" t="s">
        <v>65</v>
      </c>
      <c r="AK109" s="457" t="s">
        <v>186</v>
      </c>
      <c r="AL109" s="130">
        <v>154</v>
      </c>
      <c r="AM109" s="177">
        <v>30.042857142857169</v>
      </c>
      <c r="AN109" s="177">
        <v>154</v>
      </c>
      <c r="AO109" s="456">
        <v>4.6266000000000043</v>
      </c>
      <c r="AP109" s="523"/>
      <c r="AQ109" s="199">
        <v>2.4942810933333348</v>
      </c>
      <c r="AR109" s="174">
        <v>9.836001577427475E-5</v>
      </c>
      <c r="AS109" s="188">
        <v>6.8962543889914736E-5</v>
      </c>
    </row>
    <row r="110" spans="1:45" x14ac:dyDescent="0.25">
      <c r="A110" s="2" t="s">
        <v>62</v>
      </c>
      <c r="B110" s="130">
        <v>0</v>
      </c>
      <c r="C110" s="168">
        <v>0</v>
      </c>
      <c r="D110" s="449" t="s">
        <v>62</v>
      </c>
      <c r="E110" s="130">
        <v>0</v>
      </c>
      <c r="F110" s="450">
        <v>0</v>
      </c>
      <c r="G110" s="168">
        <v>0</v>
      </c>
      <c r="H110" s="451" t="s">
        <v>62</v>
      </c>
      <c r="I110" s="172">
        <v>0</v>
      </c>
      <c r="J110" s="171">
        <v>0</v>
      </c>
      <c r="K110" s="518"/>
      <c r="L110" s="173">
        <v>0</v>
      </c>
      <c r="M110" s="452">
        <v>0</v>
      </c>
      <c r="N110" s="453" t="s">
        <v>62</v>
      </c>
      <c r="O110" s="181" t="s">
        <v>61</v>
      </c>
      <c r="P110" s="180">
        <v>5.7333333333333334</v>
      </c>
      <c r="Q110" s="523"/>
      <c r="R110" s="181" t="s">
        <v>61</v>
      </c>
      <c r="S110" s="181" t="s">
        <v>61</v>
      </c>
      <c r="T110" s="177">
        <v>6.4666666666666659</v>
      </c>
      <c r="U110" s="177">
        <v>1171</v>
      </c>
      <c r="V110" s="178">
        <v>7.5724666666666662</v>
      </c>
      <c r="W110" s="454" t="s">
        <v>62</v>
      </c>
      <c r="X110" s="458" t="s">
        <v>61</v>
      </c>
      <c r="Y110" s="458" t="s">
        <v>61</v>
      </c>
      <c r="Z110" s="177">
        <v>0.41666666666666669</v>
      </c>
      <c r="AA110" s="177">
        <v>259</v>
      </c>
      <c r="AB110" s="456">
        <v>0.10791666666666666</v>
      </c>
      <c r="AC110" s="449" t="s">
        <v>62</v>
      </c>
      <c r="AD110" s="458" t="s">
        <v>61</v>
      </c>
      <c r="AE110" s="458" t="s">
        <v>61</v>
      </c>
      <c r="AF110" s="177">
        <v>4.8833333333333337</v>
      </c>
      <c r="AG110" s="182"/>
      <c r="AH110" s="177">
        <v>271</v>
      </c>
      <c r="AI110" s="456">
        <v>1.3233833333333334</v>
      </c>
      <c r="AJ110" s="449" t="s">
        <v>62</v>
      </c>
      <c r="AK110" s="458" t="s">
        <v>61</v>
      </c>
      <c r="AL110" s="458" t="s">
        <v>61</v>
      </c>
      <c r="AM110" s="177">
        <v>8.0833333333333339</v>
      </c>
      <c r="AN110" s="177">
        <v>95</v>
      </c>
      <c r="AO110" s="456">
        <v>0.7679166666666668</v>
      </c>
      <c r="AP110" s="523"/>
      <c r="AQ110" s="199">
        <v>4.2565452600000002</v>
      </c>
      <c r="AR110" s="174">
        <v>1.6785351901056286E-4</v>
      </c>
      <c r="AS110" s="188">
        <v>1.1768609003080377E-4</v>
      </c>
    </row>
    <row r="111" spans="1:45" x14ac:dyDescent="0.25">
      <c r="A111" s="2" t="s">
        <v>63</v>
      </c>
      <c r="B111" s="293">
        <v>9175000</v>
      </c>
      <c r="C111" s="168">
        <v>9175000</v>
      </c>
      <c r="D111" s="449" t="s">
        <v>63</v>
      </c>
      <c r="E111" s="457" t="s">
        <v>186</v>
      </c>
      <c r="F111" s="450">
        <v>1.6869273448111909E-2</v>
      </c>
      <c r="G111" s="168">
        <v>110058749.99999999</v>
      </c>
      <c r="H111" s="451" t="s">
        <v>63</v>
      </c>
      <c r="I111" s="172">
        <v>1.4996404458797992E-4</v>
      </c>
      <c r="J111" s="171">
        <v>120909.26076928175</v>
      </c>
      <c r="K111" s="518"/>
      <c r="L111" s="173">
        <v>54.139273440684939</v>
      </c>
      <c r="M111" s="452">
        <v>1.7421036597880305E-3</v>
      </c>
      <c r="N111" s="453" t="s">
        <v>63</v>
      </c>
      <c r="O111">
        <v>45.8</v>
      </c>
      <c r="P111" s="130">
        <v>45.8</v>
      </c>
      <c r="Q111" s="523"/>
      <c r="R111">
        <v>48.7</v>
      </c>
      <c r="S111">
        <v>1135</v>
      </c>
      <c r="T111" s="177">
        <v>48.7</v>
      </c>
      <c r="U111" s="177">
        <v>1135</v>
      </c>
      <c r="V111" s="178">
        <v>55.274500000000003</v>
      </c>
      <c r="W111" s="454" t="s">
        <v>63</v>
      </c>
      <c r="X111" s="2">
        <v>17.100000000000001</v>
      </c>
      <c r="Y111" s="2">
        <v>376</v>
      </c>
      <c r="Z111" s="177">
        <v>17.100000000000001</v>
      </c>
      <c r="AA111" s="177">
        <v>376</v>
      </c>
      <c r="AB111" s="456">
        <v>6.4296000000000006</v>
      </c>
      <c r="AC111" s="449" t="s">
        <v>63</v>
      </c>
      <c r="AD111" s="2">
        <v>96.4</v>
      </c>
      <c r="AE111" s="2">
        <v>98</v>
      </c>
      <c r="AF111" s="177">
        <v>96.4</v>
      </c>
      <c r="AG111" s="151"/>
      <c r="AH111" s="177">
        <v>98</v>
      </c>
      <c r="AI111" s="456">
        <v>9.4472000000000005</v>
      </c>
      <c r="AJ111" s="449" t="s">
        <v>63</v>
      </c>
      <c r="AK111" s="2">
        <v>181.1</v>
      </c>
      <c r="AL111" s="2">
        <v>84</v>
      </c>
      <c r="AM111" s="177">
        <v>181.1</v>
      </c>
      <c r="AN111" s="177">
        <v>84</v>
      </c>
      <c r="AO111" s="456">
        <v>15.212399999999999</v>
      </c>
      <c r="AP111" s="523"/>
      <c r="AQ111" s="199">
        <v>37.620027720000003</v>
      </c>
      <c r="AR111" s="174">
        <v>1.4835162443631394E-3</v>
      </c>
      <c r="AS111" s="188">
        <v>1.0401284842011182E-3</v>
      </c>
    </row>
    <row r="112" spans="1:45" x14ac:dyDescent="0.25">
      <c r="A112" s="2" t="s">
        <v>64</v>
      </c>
      <c r="B112" s="130">
        <v>0</v>
      </c>
      <c r="C112" s="168">
        <v>0</v>
      </c>
      <c r="D112" s="449" t="s">
        <v>64</v>
      </c>
      <c r="E112" s="130">
        <v>0</v>
      </c>
      <c r="F112" s="450">
        <v>0</v>
      </c>
      <c r="G112" s="168">
        <v>0</v>
      </c>
      <c r="H112" s="451" t="s">
        <v>64</v>
      </c>
      <c r="I112" s="172">
        <v>0</v>
      </c>
      <c r="J112" s="171">
        <v>0</v>
      </c>
      <c r="K112" s="518"/>
      <c r="L112" s="173">
        <v>0</v>
      </c>
      <c r="M112" s="452">
        <v>0</v>
      </c>
      <c r="N112" s="453" t="s">
        <v>64</v>
      </c>
      <c r="O112">
        <v>4.7</v>
      </c>
      <c r="P112" s="130">
        <v>4.7</v>
      </c>
      <c r="Q112" s="523"/>
      <c r="R112">
        <v>6.3</v>
      </c>
      <c r="S112">
        <v>1096</v>
      </c>
      <c r="T112" s="177">
        <v>6.3</v>
      </c>
      <c r="U112" s="177">
        <v>1096</v>
      </c>
      <c r="V112" s="178">
        <v>6.9047999999999998</v>
      </c>
      <c r="W112" s="454" t="s">
        <v>64</v>
      </c>
      <c r="X112" s="457" t="s">
        <v>186</v>
      </c>
      <c r="Y112" s="457" t="s">
        <v>186</v>
      </c>
      <c r="Z112" s="177">
        <v>1.3703703703703705</v>
      </c>
      <c r="AA112" s="177">
        <v>85</v>
      </c>
      <c r="AB112" s="456">
        <v>0.11648148148148148</v>
      </c>
      <c r="AC112" s="449" t="s">
        <v>64</v>
      </c>
      <c r="AD112" s="2">
        <v>2.4</v>
      </c>
      <c r="AE112" s="2">
        <v>250</v>
      </c>
      <c r="AF112" s="177">
        <v>2.4</v>
      </c>
      <c r="AG112" s="151"/>
      <c r="AH112" s="177">
        <v>250</v>
      </c>
      <c r="AI112" s="456">
        <v>0.6</v>
      </c>
      <c r="AJ112" s="449" t="s">
        <v>64</v>
      </c>
      <c r="AK112" s="2">
        <v>6.1</v>
      </c>
      <c r="AL112" s="2">
        <v>141</v>
      </c>
      <c r="AM112" s="177">
        <v>6.1</v>
      </c>
      <c r="AN112" s="177">
        <v>141</v>
      </c>
      <c r="AO112" s="456">
        <v>0.86009999999999998</v>
      </c>
      <c r="AP112" s="523"/>
      <c r="AQ112" s="199">
        <v>3.6944897733333333</v>
      </c>
      <c r="AR112" s="174">
        <v>1.4568930236220177E-4</v>
      </c>
      <c r="AS112" s="188">
        <v>1.0214623116268485E-4</v>
      </c>
    </row>
    <row r="113" spans="1:45" x14ac:dyDescent="0.25">
      <c r="A113" s="2" t="s">
        <v>66</v>
      </c>
      <c r="B113" s="293">
        <v>153562000</v>
      </c>
      <c r="C113" s="168">
        <v>153562000</v>
      </c>
      <c r="D113" s="449" t="s">
        <v>66</v>
      </c>
      <c r="E113" s="457" t="s">
        <v>186</v>
      </c>
      <c r="F113" s="450">
        <v>1.6869273448111909E-2</v>
      </c>
      <c r="G113" s="168">
        <v>110058749.99999999</v>
      </c>
      <c r="H113" s="451" t="s">
        <v>66</v>
      </c>
      <c r="I113" s="172">
        <v>2.5099486228903948E-3</v>
      </c>
      <c r="J113" s="171">
        <v>2023658.6269484952</v>
      </c>
      <c r="K113" s="518"/>
      <c r="L113" s="173">
        <v>120.49630375318385</v>
      </c>
      <c r="M113" s="452">
        <v>3.877352583782588E-3</v>
      </c>
      <c r="N113" s="453" t="s">
        <v>66</v>
      </c>
      <c r="O113">
        <v>41.7</v>
      </c>
      <c r="P113" s="130">
        <v>41.7</v>
      </c>
      <c r="Q113" s="523"/>
      <c r="R113">
        <v>45.7</v>
      </c>
      <c r="S113">
        <v>1225</v>
      </c>
      <c r="T113" s="177">
        <v>45.7</v>
      </c>
      <c r="U113" s="177">
        <v>1225</v>
      </c>
      <c r="V113" s="178">
        <v>55.982500000000002</v>
      </c>
      <c r="W113" s="454" t="s">
        <v>66</v>
      </c>
      <c r="X113" s="2">
        <v>54.1</v>
      </c>
      <c r="Y113" s="2">
        <v>100</v>
      </c>
      <c r="Z113" s="177">
        <v>54.1</v>
      </c>
      <c r="AA113" s="177">
        <v>100</v>
      </c>
      <c r="AB113" s="456">
        <v>5.41</v>
      </c>
      <c r="AC113" s="449" t="s">
        <v>66</v>
      </c>
      <c r="AD113" s="2">
        <v>31.3</v>
      </c>
      <c r="AE113" s="2">
        <v>248</v>
      </c>
      <c r="AF113" s="177">
        <v>31.3</v>
      </c>
      <c r="AG113" s="151"/>
      <c r="AH113" s="177">
        <v>248</v>
      </c>
      <c r="AI113" s="456">
        <v>7.7624000000000004</v>
      </c>
      <c r="AJ113" s="449" t="s">
        <v>66</v>
      </c>
      <c r="AK113" s="2">
        <v>57.3</v>
      </c>
      <c r="AL113" s="2">
        <v>101</v>
      </c>
      <c r="AM113" s="177">
        <v>57.3</v>
      </c>
      <c r="AN113" s="177">
        <v>101</v>
      </c>
      <c r="AO113" s="456">
        <v>5.7873000000000001</v>
      </c>
      <c r="AP113" s="523"/>
      <c r="AQ113" s="199">
        <v>32.644822319999996</v>
      </c>
      <c r="AR113" s="174">
        <v>1.2873229272056573E-3</v>
      </c>
      <c r="AS113" s="188">
        <v>9.0257268839451081E-4</v>
      </c>
    </row>
    <row r="114" spans="1:45" x14ac:dyDescent="0.25">
      <c r="A114" s="2" t="s">
        <v>59</v>
      </c>
      <c r="B114" s="293">
        <v>7802167000</v>
      </c>
      <c r="C114" s="168">
        <v>7802167000</v>
      </c>
      <c r="D114" s="449" t="s">
        <v>59</v>
      </c>
      <c r="E114" s="293">
        <v>773902000</v>
      </c>
      <c r="F114" s="450">
        <v>0.11861995943112841</v>
      </c>
      <c r="G114" s="168">
        <v>773902000</v>
      </c>
      <c r="H114" s="451" t="s">
        <v>59</v>
      </c>
      <c r="I114" s="172">
        <v>0.12752528826930415</v>
      </c>
      <c r="J114" s="171">
        <v>102817901.29356782</v>
      </c>
      <c r="K114" s="518"/>
      <c r="L114" s="173">
        <v>3936.7430984267626</v>
      </c>
      <c r="M114" s="452">
        <v>0.12667725522634513</v>
      </c>
      <c r="N114" s="453" t="s">
        <v>59</v>
      </c>
      <c r="O114">
        <v>2955</v>
      </c>
      <c r="P114" s="130">
        <v>2955</v>
      </c>
      <c r="Q114" s="523"/>
      <c r="R114">
        <v>91</v>
      </c>
      <c r="S114">
        <v>1232</v>
      </c>
      <c r="T114" s="177">
        <v>91</v>
      </c>
      <c r="U114" s="177">
        <v>1232</v>
      </c>
      <c r="V114" s="178">
        <v>112.11199999999999</v>
      </c>
      <c r="W114" s="454" t="s">
        <v>59</v>
      </c>
      <c r="X114" s="2">
        <v>1</v>
      </c>
      <c r="Y114" s="2">
        <v>300</v>
      </c>
      <c r="Z114" s="177">
        <v>1</v>
      </c>
      <c r="AA114" s="177">
        <v>300</v>
      </c>
      <c r="AB114" s="456">
        <v>0.3</v>
      </c>
      <c r="AC114" s="449" t="s">
        <v>59</v>
      </c>
      <c r="AD114" s="457" t="s">
        <v>186</v>
      </c>
      <c r="AE114" s="457" t="s">
        <v>186</v>
      </c>
      <c r="AF114" s="177">
        <v>3448.249999999995</v>
      </c>
      <c r="AG114" s="151"/>
      <c r="AH114" s="177">
        <v>265.23684210526318</v>
      </c>
      <c r="AI114" s="456">
        <v>914.60294078947254</v>
      </c>
      <c r="AJ114" s="449" t="s">
        <v>59</v>
      </c>
      <c r="AK114" s="2">
        <v>24.8</v>
      </c>
      <c r="AL114" s="2">
        <v>67</v>
      </c>
      <c r="AM114" s="177">
        <v>24.8</v>
      </c>
      <c r="AN114" s="177">
        <v>67</v>
      </c>
      <c r="AO114" s="456">
        <v>1.6616</v>
      </c>
      <c r="AP114" s="523"/>
      <c r="AQ114" s="199">
        <v>448.09150116789419</v>
      </c>
      <c r="AR114" s="174">
        <v>1.7670136393605922E-2</v>
      </c>
      <c r="AS114" s="188">
        <v>1.2388952431456777E-2</v>
      </c>
    </row>
    <row r="115" spans="1:45" x14ac:dyDescent="0.25">
      <c r="A115" s="2" t="s">
        <v>60</v>
      </c>
      <c r="B115" s="130">
        <v>0</v>
      </c>
      <c r="C115" s="168">
        <v>0</v>
      </c>
      <c r="D115" s="449" t="s">
        <v>60</v>
      </c>
      <c r="E115" s="130">
        <v>0</v>
      </c>
      <c r="F115" s="450">
        <v>0</v>
      </c>
      <c r="G115" s="168">
        <v>0</v>
      </c>
      <c r="H115" s="451" t="s">
        <v>60</v>
      </c>
      <c r="I115" s="172">
        <v>0</v>
      </c>
      <c r="J115" s="171">
        <v>0</v>
      </c>
      <c r="K115" s="518"/>
      <c r="L115" s="173">
        <v>0</v>
      </c>
      <c r="M115" s="452">
        <v>0</v>
      </c>
      <c r="N115" s="453" t="s">
        <v>60</v>
      </c>
      <c r="O115">
        <v>10.199999999999999</v>
      </c>
      <c r="P115" s="130">
        <v>10.199999999999999</v>
      </c>
      <c r="Q115" s="523"/>
      <c r="R115">
        <v>12.7</v>
      </c>
      <c r="S115">
        <v>1289</v>
      </c>
      <c r="T115" s="177">
        <v>12.7</v>
      </c>
      <c r="U115" s="177">
        <v>1289</v>
      </c>
      <c r="V115" s="178">
        <v>16.3703</v>
      </c>
      <c r="W115" s="454" t="s">
        <v>60</v>
      </c>
      <c r="X115" s="457" t="s">
        <v>186</v>
      </c>
      <c r="Y115" s="457" t="s">
        <v>186</v>
      </c>
      <c r="Z115" s="177">
        <v>1.3703703703703705</v>
      </c>
      <c r="AA115" s="177">
        <v>85</v>
      </c>
      <c r="AB115" s="456">
        <v>0.11648148148148148</v>
      </c>
      <c r="AC115" s="449" t="s">
        <v>60</v>
      </c>
      <c r="AD115" s="2">
        <v>3.2</v>
      </c>
      <c r="AE115" s="2">
        <v>309</v>
      </c>
      <c r="AF115" s="177">
        <v>3.2</v>
      </c>
      <c r="AG115" s="151"/>
      <c r="AH115" s="177">
        <v>309</v>
      </c>
      <c r="AI115" s="456">
        <v>0.98880000000000012</v>
      </c>
      <c r="AJ115" s="449" t="s">
        <v>60</v>
      </c>
      <c r="AK115" s="2">
        <v>0.6</v>
      </c>
      <c r="AL115" s="2">
        <v>139</v>
      </c>
      <c r="AM115" s="177">
        <v>0.6</v>
      </c>
      <c r="AN115" s="177">
        <v>139</v>
      </c>
      <c r="AO115" s="456">
        <v>8.3400000000000002E-2</v>
      </c>
      <c r="AP115" s="523"/>
      <c r="AQ115" s="199">
        <v>7.6486923333333348</v>
      </c>
      <c r="AR115" s="174">
        <v>3.0162017447433727E-4</v>
      </c>
      <c r="AS115" s="188">
        <v>2.114730701955664E-4</v>
      </c>
    </row>
    <row r="116" spans="1:45" x14ac:dyDescent="0.25">
      <c r="A116" s="2" t="s">
        <v>67</v>
      </c>
      <c r="B116" s="293">
        <v>574843000</v>
      </c>
      <c r="C116" s="168">
        <v>574843000</v>
      </c>
      <c r="D116" s="449" t="s">
        <v>67</v>
      </c>
      <c r="E116" s="293">
        <v>310358000</v>
      </c>
      <c r="F116" s="450">
        <v>4.7570174736757564E-2</v>
      </c>
      <c r="G116" s="168">
        <v>310358000</v>
      </c>
      <c r="H116" s="451" t="s">
        <v>67</v>
      </c>
      <c r="I116" s="172">
        <v>9.3957254804455728E-3</v>
      </c>
      <c r="J116" s="171">
        <v>7575350.6472366452</v>
      </c>
      <c r="K116" s="518"/>
      <c r="L116" s="173">
        <v>404.96335265358653</v>
      </c>
      <c r="M116" s="452">
        <v>1.3030986452206043E-2</v>
      </c>
      <c r="N116" s="453" t="s">
        <v>67</v>
      </c>
      <c r="O116">
        <v>277.10000000000002</v>
      </c>
      <c r="P116" s="130">
        <v>277.10000000000002</v>
      </c>
      <c r="Q116" s="523"/>
      <c r="R116">
        <v>82</v>
      </c>
      <c r="S116">
        <v>1329</v>
      </c>
      <c r="T116" s="177">
        <v>82</v>
      </c>
      <c r="U116" s="177">
        <v>1329</v>
      </c>
      <c r="V116" s="178">
        <v>108.97799999999999</v>
      </c>
      <c r="W116" s="454" t="s">
        <v>67</v>
      </c>
      <c r="X116" s="2">
        <v>90.6</v>
      </c>
      <c r="Y116" s="2">
        <v>155</v>
      </c>
      <c r="Z116" s="177">
        <v>90.6</v>
      </c>
      <c r="AA116" s="177">
        <v>155</v>
      </c>
      <c r="AB116" s="456">
        <v>14.042999999999999</v>
      </c>
      <c r="AC116" s="449" t="s">
        <v>67</v>
      </c>
      <c r="AD116" s="2">
        <v>942.5</v>
      </c>
      <c r="AE116" s="2">
        <v>292</v>
      </c>
      <c r="AF116" s="177">
        <v>942.5</v>
      </c>
      <c r="AG116" s="151"/>
      <c r="AH116" s="177">
        <v>292</v>
      </c>
      <c r="AI116" s="456">
        <v>275.20999999999998</v>
      </c>
      <c r="AJ116" s="449" t="s">
        <v>67</v>
      </c>
      <c r="AK116" s="2">
        <v>50.9</v>
      </c>
      <c r="AL116" s="2">
        <v>162</v>
      </c>
      <c r="AM116" s="177">
        <v>50.9</v>
      </c>
      <c r="AN116" s="177">
        <v>162</v>
      </c>
      <c r="AO116" s="456">
        <v>8.2457999999999991</v>
      </c>
      <c r="AP116" s="523"/>
      <c r="AQ116" s="199">
        <v>177.06129407999998</v>
      </c>
      <c r="AR116" s="174">
        <v>6.9822730586663936E-3</v>
      </c>
      <c r="AS116" s="188">
        <v>4.8954375257998558E-3</v>
      </c>
    </row>
    <row r="117" spans="1:45" x14ac:dyDescent="0.25">
      <c r="A117" s="2" t="s">
        <v>68</v>
      </c>
      <c r="B117" s="293">
        <v>968325000</v>
      </c>
      <c r="C117" s="168">
        <v>968325000</v>
      </c>
      <c r="D117" s="449" t="s">
        <v>68</v>
      </c>
      <c r="E117" s="130">
        <v>0</v>
      </c>
      <c r="F117" s="450">
        <v>0</v>
      </c>
      <c r="G117" s="168">
        <v>0</v>
      </c>
      <c r="H117" s="451" t="s">
        <v>68</v>
      </c>
      <c r="I117" s="172">
        <v>1.5827131713967917E-2</v>
      </c>
      <c r="J117" s="171">
        <v>12760704.080045203</v>
      </c>
      <c r="K117" s="518"/>
      <c r="L117" s="173">
        <v>445.02047537070854</v>
      </c>
      <c r="M117" s="452">
        <v>1.4319952033957552E-2</v>
      </c>
      <c r="N117" s="453" t="s">
        <v>68</v>
      </c>
      <c r="O117">
        <v>1226.3</v>
      </c>
      <c r="P117" s="130">
        <v>1226.3</v>
      </c>
      <c r="Q117" s="523"/>
      <c r="R117">
        <v>79.900000000000006</v>
      </c>
      <c r="S117">
        <v>1186</v>
      </c>
      <c r="T117" s="177">
        <v>79.900000000000006</v>
      </c>
      <c r="U117" s="177">
        <v>1186</v>
      </c>
      <c r="V117" s="178">
        <v>94.761399999999995</v>
      </c>
      <c r="W117" s="454" t="s">
        <v>68</v>
      </c>
      <c r="X117" s="2">
        <v>0.1</v>
      </c>
      <c r="Y117" s="2">
        <v>377</v>
      </c>
      <c r="Z117" s="177">
        <v>0.1</v>
      </c>
      <c r="AA117" s="177">
        <v>377</v>
      </c>
      <c r="AB117" s="456">
        <v>3.7700000000000004E-2</v>
      </c>
      <c r="AC117" s="449" t="s">
        <v>68</v>
      </c>
      <c r="AD117" s="2">
        <v>5279</v>
      </c>
      <c r="AE117" s="2">
        <v>295</v>
      </c>
      <c r="AF117" s="177">
        <v>5279</v>
      </c>
      <c r="AG117" s="151"/>
      <c r="AH117" s="177">
        <v>295</v>
      </c>
      <c r="AI117" s="456">
        <v>1557.3050000000001</v>
      </c>
      <c r="AJ117" s="449" t="s">
        <v>68</v>
      </c>
      <c r="AK117" s="457" t="s">
        <v>186</v>
      </c>
      <c r="AL117" s="457" t="s">
        <v>186</v>
      </c>
      <c r="AM117" s="177">
        <v>30.042857142857169</v>
      </c>
      <c r="AN117" s="177">
        <v>123.18421052631578</v>
      </c>
      <c r="AO117" s="456">
        <v>3.7008056390977475</v>
      </c>
      <c r="AP117" s="523"/>
      <c r="AQ117" s="199">
        <v>721.26861689639099</v>
      </c>
      <c r="AR117" s="174">
        <v>2.8442661384491127E-2</v>
      </c>
      <c r="AS117" s="188">
        <v>1.9941825635483079E-2</v>
      </c>
    </row>
    <row r="118" spans="1:45" x14ac:dyDescent="0.25">
      <c r="A118" s="2" t="s">
        <v>69</v>
      </c>
      <c r="B118" s="130">
        <v>0</v>
      </c>
      <c r="C118" s="168">
        <v>0</v>
      </c>
      <c r="D118" s="449" t="s">
        <v>69</v>
      </c>
      <c r="E118" s="130">
        <v>0</v>
      </c>
      <c r="F118" s="450">
        <v>0</v>
      </c>
      <c r="G118" s="168">
        <v>0</v>
      </c>
      <c r="H118" s="451" t="s">
        <v>69</v>
      </c>
      <c r="I118" s="172">
        <v>0</v>
      </c>
      <c r="J118" s="171">
        <v>0</v>
      </c>
      <c r="K118" s="518"/>
      <c r="L118" s="173">
        <v>0</v>
      </c>
      <c r="M118" s="452">
        <v>0</v>
      </c>
      <c r="N118" s="453" t="s">
        <v>69</v>
      </c>
      <c r="O118">
        <v>43.6</v>
      </c>
      <c r="P118" s="130">
        <v>43.6</v>
      </c>
      <c r="Q118" s="523"/>
      <c r="R118">
        <v>28.4</v>
      </c>
      <c r="S118">
        <v>1132</v>
      </c>
      <c r="T118" s="177">
        <v>28.4</v>
      </c>
      <c r="U118" s="177">
        <v>1132</v>
      </c>
      <c r="V118" s="178">
        <v>32.148800000000001</v>
      </c>
      <c r="W118" s="454" t="s">
        <v>69</v>
      </c>
      <c r="X118" s="457" t="s">
        <v>186</v>
      </c>
      <c r="Y118" s="457" t="s">
        <v>186</v>
      </c>
      <c r="Z118" s="177">
        <v>1.3703703703703705</v>
      </c>
      <c r="AA118" s="177">
        <v>85</v>
      </c>
      <c r="AB118" s="456">
        <v>0.11648148148148148</v>
      </c>
      <c r="AC118" s="449" t="s">
        <v>69</v>
      </c>
      <c r="AD118" s="2">
        <v>100.7</v>
      </c>
      <c r="AE118" s="2">
        <v>274</v>
      </c>
      <c r="AF118" s="177">
        <v>100.7</v>
      </c>
      <c r="AG118" s="151"/>
      <c r="AH118" s="177">
        <v>274</v>
      </c>
      <c r="AI118" s="456">
        <v>27.591800000000003</v>
      </c>
      <c r="AJ118" s="449" t="s">
        <v>69</v>
      </c>
      <c r="AK118" s="2">
        <v>55.5</v>
      </c>
      <c r="AL118" s="2">
        <v>142</v>
      </c>
      <c r="AM118" s="177">
        <v>55.5</v>
      </c>
      <c r="AN118" s="177">
        <v>142</v>
      </c>
      <c r="AO118" s="456">
        <v>7.8810000000000002</v>
      </c>
      <c r="AP118" s="523"/>
      <c r="AQ118" s="199">
        <v>29.506708293333336</v>
      </c>
      <c r="AR118" s="174">
        <v>1.1635738654060875E-3</v>
      </c>
      <c r="AS118" s="188">
        <v>8.1580928114503154E-4</v>
      </c>
    </row>
    <row r="119" spans="1:45" x14ac:dyDescent="0.25">
      <c r="A119" s="2" t="s">
        <v>70</v>
      </c>
      <c r="B119" s="293">
        <v>826838000</v>
      </c>
      <c r="C119" s="168">
        <v>826838000</v>
      </c>
      <c r="D119" s="449" t="s">
        <v>70</v>
      </c>
      <c r="E119" s="293">
        <v>210431000</v>
      </c>
      <c r="F119" s="450">
        <v>3.2253846976815902E-2</v>
      </c>
      <c r="G119" s="168">
        <v>210430999.99999997</v>
      </c>
      <c r="H119" s="451" t="s">
        <v>70</v>
      </c>
      <c r="I119" s="172">
        <v>1.3514547215153803E-2</v>
      </c>
      <c r="J119" s="171">
        <v>10896171.264953829</v>
      </c>
      <c r="K119" s="518"/>
      <c r="L119" s="173">
        <v>475.44772168578305</v>
      </c>
      <c r="M119" s="452">
        <v>1.529904565295187E-2</v>
      </c>
      <c r="N119" s="453" t="s">
        <v>70</v>
      </c>
      <c r="O119">
        <v>1523.5</v>
      </c>
      <c r="P119" s="130">
        <v>1523.5</v>
      </c>
      <c r="Q119" s="523"/>
      <c r="R119">
        <v>1111.0999999999999</v>
      </c>
      <c r="S119">
        <v>1259</v>
      </c>
      <c r="T119" s="177">
        <v>1111.0999999999999</v>
      </c>
      <c r="U119" s="177">
        <v>1259</v>
      </c>
      <c r="V119" s="178">
        <v>1398.8749</v>
      </c>
      <c r="W119" s="454" t="s">
        <v>70</v>
      </c>
      <c r="X119" s="2">
        <v>85.7</v>
      </c>
      <c r="Y119" s="2">
        <v>437</v>
      </c>
      <c r="Z119" s="177">
        <v>85.7</v>
      </c>
      <c r="AA119" s="177">
        <v>437</v>
      </c>
      <c r="AB119" s="456">
        <v>37.450900000000004</v>
      </c>
      <c r="AC119" s="449" t="s">
        <v>70</v>
      </c>
      <c r="AD119" s="2">
        <v>3240.8</v>
      </c>
      <c r="AE119" s="2">
        <v>282</v>
      </c>
      <c r="AF119" s="177">
        <v>3240.8</v>
      </c>
      <c r="AG119" s="151"/>
      <c r="AH119" s="177">
        <v>282</v>
      </c>
      <c r="AI119" s="456">
        <v>913.90560000000005</v>
      </c>
      <c r="AJ119" s="449" t="s">
        <v>70</v>
      </c>
      <c r="AK119" s="2">
        <v>109.9</v>
      </c>
      <c r="AL119" s="2">
        <v>106</v>
      </c>
      <c r="AM119" s="177">
        <v>109.9</v>
      </c>
      <c r="AN119" s="177">
        <v>106</v>
      </c>
      <c r="AO119" s="456">
        <v>11.6494</v>
      </c>
      <c r="AP119" s="523"/>
      <c r="AQ119" s="199">
        <v>1028.8352764799999</v>
      </c>
      <c r="AR119" s="174">
        <v>4.0571311025921847E-2</v>
      </c>
      <c r="AS119" s="188">
        <v>2.8445510050724137E-2</v>
      </c>
    </row>
    <row r="120" spans="1:45" x14ac:dyDescent="0.25">
      <c r="A120" s="2" t="s">
        <v>71</v>
      </c>
      <c r="B120" s="457" t="s">
        <v>186</v>
      </c>
      <c r="C120" s="168">
        <v>243010642.85714287</v>
      </c>
      <c r="D120" s="449" t="s">
        <v>71</v>
      </c>
      <c r="E120" s="457" t="s">
        <v>186</v>
      </c>
      <c r="F120" s="450">
        <v>1.6869273448111909E-2</v>
      </c>
      <c r="G120" s="168">
        <v>110058749.99999999</v>
      </c>
      <c r="H120" s="451" t="s">
        <v>71</v>
      </c>
      <c r="I120" s="172">
        <v>3.9719737199762654E-3</v>
      </c>
      <c r="J120" s="171">
        <v>3202423.671599464</v>
      </c>
      <c r="K120" s="518"/>
      <c r="L120" s="173">
        <v>161.60489597743751</v>
      </c>
      <c r="M120" s="452">
        <v>5.2001525478616775E-3</v>
      </c>
      <c r="N120" s="453" t="s">
        <v>71</v>
      </c>
      <c r="O120" s="181" t="s">
        <v>61</v>
      </c>
      <c r="P120" s="180">
        <v>5.7333333333333334</v>
      </c>
      <c r="Q120" s="523"/>
      <c r="R120" s="181" t="s">
        <v>61</v>
      </c>
      <c r="S120" s="181" t="s">
        <v>61</v>
      </c>
      <c r="T120" s="177">
        <v>6.4666666666666659</v>
      </c>
      <c r="U120" s="177">
        <v>1171</v>
      </c>
      <c r="V120" s="178">
        <v>7.5724666666666662</v>
      </c>
      <c r="W120" s="454" t="s">
        <v>71</v>
      </c>
      <c r="X120" s="458" t="s">
        <v>61</v>
      </c>
      <c r="Y120" s="458" t="s">
        <v>61</v>
      </c>
      <c r="Z120" s="177">
        <v>0.41666666666666669</v>
      </c>
      <c r="AA120" s="177">
        <v>259</v>
      </c>
      <c r="AB120" s="456">
        <v>0.10791666666666666</v>
      </c>
      <c r="AC120" s="449" t="s">
        <v>71</v>
      </c>
      <c r="AD120" s="458" t="s">
        <v>61</v>
      </c>
      <c r="AE120" s="458" t="s">
        <v>61</v>
      </c>
      <c r="AF120" s="177">
        <v>4.8833333333333337</v>
      </c>
      <c r="AG120" s="182"/>
      <c r="AH120" s="177">
        <v>271</v>
      </c>
      <c r="AI120" s="456">
        <v>1.3233833333333334</v>
      </c>
      <c r="AJ120" s="449" t="s">
        <v>71</v>
      </c>
      <c r="AK120" s="458" t="s">
        <v>61</v>
      </c>
      <c r="AL120" s="458" t="s">
        <v>61</v>
      </c>
      <c r="AM120" s="177">
        <v>8.0833333333333339</v>
      </c>
      <c r="AN120" s="177">
        <v>95</v>
      </c>
      <c r="AO120" s="456">
        <v>0.7679166666666668</v>
      </c>
      <c r="AP120" s="523"/>
      <c r="AQ120" s="199">
        <v>4.2565452600000002</v>
      </c>
      <c r="AR120" s="174">
        <v>1.6785351901056286E-4</v>
      </c>
      <c r="AS120" s="188">
        <v>1.1768609003080377E-4</v>
      </c>
    </row>
    <row r="121" spans="1:45" x14ac:dyDescent="0.25">
      <c r="A121" s="2" t="s">
        <v>72</v>
      </c>
      <c r="B121" s="293">
        <v>2258862000</v>
      </c>
      <c r="C121" s="168">
        <v>2258862000</v>
      </c>
      <c r="D121" s="449" t="s">
        <v>72</v>
      </c>
      <c r="E121" s="462">
        <v>299303000</v>
      </c>
      <c r="F121" s="450">
        <v>4.5875717749295164E-2</v>
      </c>
      <c r="G121" s="168">
        <v>299303000</v>
      </c>
      <c r="H121" s="451" t="s">
        <v>72</v>
      </c>
      <c r="I121" s="172">
        <v>3.6920771845895747E-2</v>
      </c>
      <c r="J121" s="171">
        <v>29767556.904612675</v>
      </c>
      <c r="K121" s="518"/>
      <c r="L121" s="173">
        <v>1173.8862078119323</v>
      </c>
      <c r="M121" s="452">
        <v>3.7773529802619145E-2</v>
      </c>
      <c r="N121" s="453" t="s">
        <v>72</v>
      </c>
      <c r="O121">
        <v>189.7</v>
      </c>
      <c r="P121" s="130">
        <v>189.7</v>
      </c>
      <c r="Q121" s="523"/>
      <c r="R121">
        <v>286.60000000000002</v>
      </c>
      <c r="S121">
        <v>1307</v>
      </c>
      <c r="T121" s="177">
        <v>286.60000000000002</v>
      </c>
      <c r="U121" s="177">
        <v>1307</v>
      </c>
      <c r="V121" s="178">
        <v>374.58620000000002</v>
      </c>
      <c r="W121" s="454" t="s">
        <v>72</v>
      </c>
      <c r="X121" s="457" t="s">
        <v>186</v>
      </c>
      <c r="Y121" s="457" t="s">
        <v>186</v>
      </c>
      <c r="Z121" s="177">
        <v>1.3703703703703705</v>
      </c>
      <c r="AA121" s="177">
        <v>85</v>
      </c>
      <c r="AB121" s="456">
        <v>0.11648148148148148</v>
      </c>
      <c r="AC121" s="449" t="s">
        <v>72</v>
      </c>
      <c r="AD121" s="2">
        <v>27.1</v>
      </c>
      <c r="AE121" s="2">
        <v>244</v>
      </c>
      <c r="AF121" s="177">
        <v>27.1</v>
      </c>
      <c r="AG121" s="151"/>
      <c r="AH121" s="177">
        <v>244</v>
      </c>
      <c r="AI121" s="456">
        <v>6.6124000000000001</v>
      </c>
      <c r="AJ121" s="449" t="s">
        <v>72</v>
      </c>
      <c r="AK121" s="457" t="s">
        <v>186</v>
      </c>
      <c r="AL121" s="457" t="s">
        <v>186</v>
      </c>
      <c r="AM121" s="177">
        <v>30.042857142857169</v>
      </c>
      <c r="AN121" s="177">
        <v>123.18421052631578</v>
      </c>
      <c r="AO121" s="456">
        <v>3.7008056390977475</v>
      </c>
      <c r="AP121" s="523"/>
      <c r="AQ121" s="199">
        <v>167.71292042972428</v>
      </c>
      <c r="AR121" s="174">
        <v>6.6136272864787396E-3</v>
      </c>
      <c r="AS121" s="188">
        <v>4.6369712166578871E-3</v>
      </c>
    </row>
    <row r="122" spans="1:45" x14ac:dyDescent="0.25">
      <c r="A122" s="2" t="s">
        <v>74</v>
      </c>
      <c r="B122" s="457" t="s">
        <v>186</v>
      </c>
      <c r="C122" s="168">
        <v>243010642.85714287</v>
      </c>
      <c r="D122" s="449" t="s">
        <v>74</v>
      </c>
      <c r="E122" s="462">
        <v>117037000</v>
      </c>
      <c r="F122" s="450">
        <v>1.7938865892504447E-2</v>
      </c>
      <c r="G122" s="168">
        <v>117037000</v>
      </c>
      <c r="H122" s="451" t="s">
        <v>74</v>
      </c>
      <c r="I122" s="172">
        <v>3.9719737199762654E-3</v>
      </c>
      <c r="J122" s="171">
        <v>3202423.671599464</v>
      </c>
      <c r="K122" s="518"/>
      <c r="L122" s="173">
        <v>164.77023017743753</v>
      </c>
      <c r="M122" s="452">
        <v>5.3020072633726606E-3</v>
      </c>
      <c r="N122" s="453" t="s">
        <v>74</v>
      </c>
      <c r="O122">
        <v>1438.6</v>
      </c>
      <c r="P122" s="130">
        <v>1438.6</v>
      </c>
      <c r="Q122" s="523"/>
      <c r="R122">
        <v>494.2</v>
      </c>
      <c r="S122">
        <v>1432</v>
      </c>
      <c r="T122" s="177">
        <v>494.2</v>
      </c>
      <c r="U122" s="177">
        <v>1432</v>
      </c>
      <c r="V122" s="178">
        <v>707.69439999999997</v>
      </c>
      <c r="W122" s="454" t="s">
        <v>74</v>
      </c>
      <c r="X122" s="457" t="s">
        <v>186</v>
      </c>
      <c r="Y122" s="457" t="s">
        <v>186</v>
      </c>
      <c r="Z122" s="177">
        <v>1.3703703703703705</v>
      </c>
      <c r="AA122" s="177">
        <v>85</v>
      </c>
      <c r="AB122" s="456">
        <v>0.11648148148148148</v>
      </c>
      <c r="AC122" s="449" t="s">
        <v>74</v>
      </c>
      <c r="AD122" s="457" t="s">
        <v>186</v>
      </c>
      <c r="AE122" s="457" t="s">
        <v>186</v>
      </c>
      <c r="AF122" s="177">
        <v>3448.249999999995</v>
      </c>
      <c r="AG122" s="151"/>
      <c r="AH122" s="177">
        <v>265.23684210526318</v>
      </c>
      <c r="AI122" s="456">
        <v>914.60294078947254</v>
      </c>
      <c r="AJ122" s="449" t="s">
        <v>74</v>
      </c>
      <c r="AK122" s="2">
        <v>2.5</v>
      </c>
      <c r="AL122" s="2">
        <v>128</v>
      </c>
      <c r="AM122" s="177">
        <v>2.5</v>
      </c>
      <c r="AN122" s="177">
        <v>128</v>
      </c>
      <c r="AO122" s="456">
        <v>0.32</v>
      </c>
      <c r="AP122" s="523"/>
      <c r="AQ122" s="199">
        <v>706.86285298122743</v>
      </c>
      <c r="AR122" s="174">
        <v>2.7874581399551512E-2</v>
      </c>
      <c r="AS122" s="188">
        <v>1.9543531261636236E-2</v>
      </c>
    </row>
    <row r="123" spans="1:45" x14ac:dyDescent="0.25">
      <c r="A123" s="2" t="s">
        <v>75</v>
      </c>
      <c r="B123" s="293">
        <v>2157739000</v>
      </c>
      <c r="C123" s="168">
        <v>2157739000</v>
      </c>
      <c r="D123" s="449" t="s">
        <v>75</v>
      </c>
      <c r="E123" s="457" t="s">
        <v>186</v>
      </c>
      <c r="F123" s="450">
        <v>1.6869273448111909E-2</v>
      </c>
      <c r="G123" s="168">
        <v>110058749.99999999</v>
      </c>
      <c r="H123" s="451" t="s">
        <v>75</v>
      </c>
      <c r="I123" s="172">
        <v>3.5267931074138767E-2</v>
      </c>
      <c r="J123" s="171">
        <v>28434945.768179752</v>
      </c>
      <c r="K123" s="518"/>
      <c r="L123" s="173">
        <v>1041.5711508004463</v>
      </c>
      <c r="M123" s="452">
        <v>3.3515871167482218E-2</v>
      </c>
      <c r="N123" s="453" t="s">
        <v>75</v>
      </c>
      <c r="O123">
        <v>301.60000000000002</v>
      </c>
      <c r="P123" s="130">
        <v>301.60000000000002</v>
      </c>
      <c r="Q123" s="523"/>
      <c r="R123">
        <v>44.7</v>
      </c>
      <c r="S123">
        <v>1046</v>
      </c>
      <c r="T123" s="177">
        <v>44.7</v>
      </c>
      <c r="U123" s="177">
        <v>1046</v>
      </c>
      <c r="V123" s="178">
        <v>46.7562</v>
      </c>
      <c r="W123" s="454" t="s">
        <v>75</v>
      </c>
      <c r="X123" s="457" t="s">
        <v>186</v>
      </c>
      <c r="Y123" s="457" t="s">
        <v>186</v>
      </c>
      <c r="Z123" s="177">
        <v>1.3703703703703705</v>
      </c>
      <c r="AA123" s="177">
        <v>85</v>
      </c>
      <c r="AB123" s="456">
        <v>0.11648148148148148</v>
      </c>
      <c r="AC123" s="449" t="s">
        <v>75</v>
      </c>
      <c r="AD123" s="2">
        <v>933.7</v>
      </c>
      <c r="AE123" s="2">
        <v>445</v>
      </c>
      <c r="AF123" s="177">
        <v>933.7</v>
      </c>
      <c r="AG123" s="151"/>
      <c r="AH123" s="177">
        <v>445</v>
      </c>
      <c r="AI123" s="456">
        <v>415.49650000000003</v>
      </c>
      <c r="AJ123" s="449" t="s">
        <v>75</v>
      </c>
      <c r="AK123" s="457" t="s">
        <v>186</v>
      </c>
      <c r="AL123" s="457" t="s">
        <v>186</v>
      </c>
      <c r="AM123" s="177">
        <v>30.042857142857169</v>
      </c>
      <c r="AN123" s="177">
        <v>123.18421052631578</v>
      </c>
      <c r="AO123" s="456">
        <v>3.7008056390977475</v>
      </c>
      <c r="AP123" s="523"/>
      <c r="AQ123" s="199">
        <v>203.0200863897243</v>
      </c>
      <c r="AR123" s="174">
        <v>8.0059376439811907E-3</v>
      </c>
      <c r="AS123" s="188">
        <v>5.6131530867177147E-3</v>
      </c>
    </row>
    <row r="124" spans="1:45" x14ac:dyDescent="0.25">
      <c r="A124" s="2" t="s">
        <v>76</v>
      </c>
      <c r="B124" s="293">
        <v>4962855000</v>
      </c>
      <c r="C124" s="168">
        <v>4962855000</v>
      </c>
      <c r="D124" s="449" t="s">
        <v>76</v>
      </c>
      <c r="E124" s="463" t="s">
        <v>186</v>
      </c>
      <c r="F124" s="450">
        <v>1.6869273448111909E-2</v>
      </c>
      <c r="G124" s="168">
        <v>110058749.99999999</v>
      </c>
      <c r="H124" s="451" t="s">
        <v>76</v>
      </c>
      <c r="I124" s="172">
        <v>8.1117145341000438E-2</v>
      </c>
      <c r="J124" s="171">
        <v>65401104.016908303</v>
      </c>
      <c r="K124" s="518"/>
      <c r="L124" s="173">
        <v>2330.7396177820697</v>
      </c>
      <c r="M124" s="452">
        <v>7.4998975052734451E-2</v>
      </c>
      <c r="N124" s="453" t="s">
        <v>76</v>
      </c>
      <c r="O124">
        <v>4871</v>
      </c>
      <c r="P124" s="130">
        <v>4871</v>
      </c>
      <c r="Q124" s="523"/>
      <c r="R124">
        <v>6099.8</v>
      </c>
      <c r="S124">
        <v>1314</v>
      </c>
      <c r="T124" s="177">
        <v>6099.8</v>
      </c>
      <c r="U124" s="177">
        <v>1314</v>
      </c>
      <c r="V124" s="178">
        <v>8015.1372000000001</v>
      </c>
      <c r="W124" s="454" t="s">
        <v>76</v>
      </c>
      <c r="X124" s="2">
        <v>2.4</v>
      </c>
      <c r="Y124" s="2">
        <v>419</v>
      </c>
      <c r="Z124" s="177">
        <v>2.4</v>
      </c>
      <c r="AA124" s="177">
        <v>419</v>
      </c>
      <c r="AB124" s="456">
        <v>1.0056</v>
      </c>
      <c r="AC124" s="449" t="s">
        <v>76</v>
      </c>
      <c r="AD124" s="2">
        <v>273.5</v>
      </c>
      <c r="AE124" s="2">
        <v>214</v>
      </c>
      <c r="AF124" s="177">
        <v>273.5</v>
      </c>
      <c r="AG124" s="151"/>
      <c r="AH124" s="177">
        <v>214</v>
      </c>
      <c r="AI124" s="456">
        <v>58.528999999999996</v>
      </c>
      <c r="AJ124" s="449" t="s">
        <v>76</v>
      </c>
      <c r="AK124" s="2">
        <v>284.7</v>
      </c>
      <c r="AL124" s="2">
        <v>109</v>
      </c>
      <c r="AM124" s="177">
        <v>284.7</v>
      </c>
      <c r="AN124" s="177">
        <v>109</v>
      </c>
      <c r="AO124" s="456">
        <v>31.032299999999999</v>
      </c>
      <c r="AP124" s="523"/>
      <c r="AQ124" s="199">
        <v>3530.8447059599998</v>
      </c>
      <c r="AR124" s="174">
        <v>0.13923608766589318</v>
      </c>
      <c r="AS124" s="188">
        <v>9.7621729024066684E-2</v>
      </c>
    </row>
    <row r="125" spans="1:45" x14ac:dyDescent="0.25">
      <c r="A125" s="2" t="s">
        <v>77</v>
      </c>
      <c r="B125" s="130">
        <v>0</v>
      </c>
      <c r="C125" s="168">
        <v>0</v>
      </c>
      <c r="D125" s="449" t="s">
        <v>77</v>
      </c>
      <c r="E125" s="457" t="s">
        <v>186</v>
      </c>
      <c r="F125" s="450">
        <v>1.6869273448111909E-2</v>
      </c>
      <c r="G125" s="168">
        <v>110058749.99999999</v>
      </c>
      <c r="H125" s="451" t="s">
        <v>77</v>
      </c>
      <c r="I125" s="172">
        <v>0</v>
      </c>
      <c r="J125" s="171">
        <v>0</v>
      </c>
      <c r="K125" s="518"/>
      <c r="L125" s="173">
        <v>49.922648999999993</v>
      </c>
      <c r="M125" s="452">
        <v>1.6064203304186962E-3</v>
      </c>
      <c r="N125" s="453" t="s">
        <v>77</v>
      </c>
      <c r="O125">
        <v>536.4</v>
      </c>
      <c r="P125" s="130">
        <v>536.4</v>
      </c>
      <c r="Q125" s="523"/>
      <c r="R125">
        <v>602.79999999999995</v>
      </c>
      <c r="S125">
        <v>1385</v>
      </c>
      <c r="T125" s="177">
        <v>602.79999999999995</v>
      </c>
      <c r="U125" s="177">
        <v>1385</v>
      </c>
      <c r="V125" s="178">
        <v>834.87799999999993</v>
      </c>
      <c r="W125" s="454" t="s">
        <v>77</v>
      </c>
      <c r="X125" s="457" t="s">
        <v>186</v>
      </c>
      <c r="Y125" s="457" t="s">
        <v>186</v>
      </c>
      <c r="Z125" s="177">
        <v>1.3703703703703705</v>
      </c>
      <c r="AA125" s="177">
        <v>85</v>
      </c>
      <c r="AB125" s="456">
        <v>0.11648148148148148</v>
      </c>
      <c r="AC125" s="449" t="s">
        <v>77</v>
      </c>
      <c r="AD125" s="457" t="s">
        <v>186</v>
      </c>
      <c r="AE125" s="457" t="s">
        <v>186</v>
      </c>
      <c r="AF125" s="177">
        <v>3448.249999999995</v>
      </c>
      <c r="AG125" s="151"/>
      <c r="AH125" s="177">
        <v>265.23684210526318</v>
      </c>
      <c r="AI125" s="456">
        <v>914.60294078947254</v>
      </c>
      <c r="AJ125" s="449" t="s">
        <v>77</v>
      </c>
      <c r="AK125" s="2">
        <v>19.3</v>
      </c>
      <c r="AL125" s="2">
        <v>137</v>
      </c>
      <c r="AM125" s="177">
        <v>19.3</v>
      </c>
      <c r="AN125" s="177">
        <v>137</v>
      </c>
      <c r="AO125" s="456">
        <v>2.6441000000000003</v>
      </c>
      <c r="AP125" s="523"/>
      <c r="AQ125" s="199">
        <v>763.27640710122751</v>
      </c>
      <c r="AR125" s="174">
        <v>3.0099205596061256E-2</v>
      </c>
      <c r="AS125" s="188">
        <v>2.1103268138279705E-2</v>
      </c>
    </row>
    <row r="126" spans="1:45" x14ac:dyDescent="0.25">
      <c r="A126" s="2" t="s">
        <v>79</v>
      </c>
      <c r="B126" s="457" t="s">
        <v>186</v>
      </c>
      <c r="C126" s="168">
        <v>243010642.85714287</v>
      </c>
      <c r="D126" s="449" t="s">
        <v>79</v>
      </c>
      <c r="E126" s="293">
        <v>2650000</v>
      </c>
      <c r="F126" s="450">
        <v>4.0617919645186378E-4</v>
      </c>
      <c r="G126" s="168">
        <v>2650000</v>
      </c>
      <c r="H126" s="451" t="s">
        <v>79</v>
      </c>
      <c r="I126" s="172">
        <v>3.9719737199762654E-3</v>
      </c>
      <c r="J126" s="171">
        <v>3202423.671599464</v>
      </c>
      <c r="K126" s="518"/>
      <c r="L126" s="173">
        <v>112.88428697743753</v>
      </c>
      <c r="M126" s="452">
        <v>3.6324116852327719E-3</v>
      </c>
      <c r="N126" s="453" t="s">
        <v>79</v>
      </c>
      <c r="O126" s="181" t="s">
        <v>61</v>
      </c>
      <c r="P126" s="180">
        <v>5.7333333333333334</v>
      </c>
      <c r="Q126" s="523"/>
      <c r="R126" s="181" t="s">
        <v>61</v>
      </c>
      <c r="S126" s="181" t="s">
        <v>61</v>
      </c>
      <c r="T126" s="177">
        <v>6.4666666666666659</v>
      </c>
      <c r="U126" s="177">
        <v>1171</v>
      </c>
      <c r="V126" s="178">
        <v>7.5724666666666662</v>
      </c>
      <c r="W126" s="454" t="s">
        <v>79</v>
      </c>
      <c r="X126" s="458" t="s">
        <v>61</v>
      </c>
      <c r="Y126" s="458" t="s">
        <v>61</v>
      </c>
      <c r="Z126" s="177">
        <v>0.41666666666666669</v>
      </c>
      <c r="AA126" s="177">
        <v>259</v>
      </c>
      <c r="AB126" s="456">
        <v>0.10791666666666666</v>
      </c>
      <c r="AC126" s="449" t="s">
        <v>79</v>
      </c>
      <c r="AD126" s="458" t="s">
        <v>61</v>
      </c>
      <c r="AE126" s="458" t="s">
        <v>61</v>
      </c>
      <c r="AF126" s="177">
        <v>4.8833333333333337</v>
      </c>
      <c r="AG126" s="182"/>
      <c r="AH126" s="177">
        <v>271</v>
      </c>
      <c r="AI126" s="456">
        <v>1.3233833333333334</v>
      </c>
      <c r="AJ126" s="449" t="s">
        <v>79</v>
      </c>
      <c r="AK126" s="458" t="s">
        <v>61</v>
      </c>
      <c r="AL126" s="458" t="s">
        <v>61</v>
      </c>
      <c r="AM126" s="177">
        <v>8.0833333333333339</v>
      </c>
      <c r="AN126" s="177">
        <v>95</v>
      </c>
      <c r="AO126" s="456">
        <v>0.7679166666666668</v>
      </c>
      <c r="AP126" s="523"/>
      <c r="AQ126" s="199">
        <v>4.2565452600000002</v>
      </c>
      <c r="AR126" s="174">
        <v>1.6785351901056286E-4</v>
      </c>
      <c r="AS126" s="188">
        <v>1.1768609003080377E-4</v>
      </c>
    </row>
    <row r="127" spans="1:45" x14ac:dyDescent="0.25">
      <c r="A127" s="2" t="s">
        <v>78</v>
      </c>
      <c r="B127" s="293">
        <v>2119522000</v>
      </c>
      <c r="C127" s="168">
        <v>2119522000</v>
      </c>
      <c r="D127" s="449" t="s">
        <v>78</v>
      </c>
      <c r="E127" s="463" t="s">
        <v>186</v>
      </c>
      <c r="F127" s="450">
        <v>1.6869273448111909E-2</v>
      </c>
      <c r="G127" s="168">
        <v>110058749.99999999</v>
      </c>
      <c r="H127" s="451" t="s">
        <v>78</v>
      </c>
      <c r="I127" s="172">
        <v>3.4643279750757969E-2</v>
      </c>
      <c r="J127" s="171">
        <v>27931317.515447363</v>
      </c>
      <c r="K127" s="518"/>
      <c r="L127" s="173">
        <v>1024.0074738250069</v>
      </c>
      <c r="M127" s="452">
        <v>3.2950703886990895E-2</v>
      </c>
      <c r="N127" s="453" t="s">
        <v>78</v>
      </c>
      <c r="O127">
        <v>20.7</v>
      </c>
      <c r="P127" s="130">
        <v>20.7</v>
      </c>
      <c r="Q127" s="523"/>
      <c r="R127">
        <v>22.5</v>
      </c>
      <c r="S127">
        <v>1080</v>
      </c>
      <c r="T127" s="177">
        <v>22.5</v>
      </c>
      <c r="U127" s="177">
        <v>1080</v>
      </c>
      <c r="V127" s="178">
        <v>24.3</v>
      </c>
      <c r="W127" s="454" t="s">
        <v>78</v>
      </c>
      <c r="X127" s="130">
        <v>2</v>
      </c>
      <c r="Y127" s="130">
        <v>284</v>
      </c>
      <c r="Z127" s="177">
        <v>2</v>
      </c>
      <c r="AA127" s="177">
        <v>284</v>
      </c>
      <c r="AB127" s="456">
        <v>0.56799999999999995</v>
      </c>
      <c r="AC127" s="449" t="s">
        <v>78</v>
      </c>
      <c r="AD127" s="457" t="s">
        <v>186</v>
      </c>
      <c r="AE127" s="457" t="s">
        <v>186</v>
      </c>
      <c r="AF127" s="177">
        <v>3448.249999999995</v>
      </c>
      <c r="AG127" s="151"/>
      <c r="AH127" s="177">
        <v>265.23684210526318</v>
      </c>
      <c r="AI127" s="456">
        <v>914.60294078947254</v>
      </c>
      <c r="AJ127" s="449" t="s">
        <v>78</v>
      </c>
      <c r="AK127" s="2">
        <v>14.8</v>
      </c>
      <c r="AL127" s="2">
        <v>68</v>
      </c>
      <c r="AM127" s="177">
        <v>14.8</v>
      </c>
      <c r="AN127" s="177">
        <v>68</v>
      </c>
      <c r="AO127" s="456">
        <v>1.0064</v>
      </c>
      <c r="AP127" s="523"/>
      <c r="AQ127" s="199">
        <v>409.67192964789422</v>
      </c>
      <c r="AR127" s="174">
        <v>1.6155090767494103E-2</v>
      </c>
      <c r="AS127" s="188">
        <v>1.1326717948638751E-2</v>
      </c>
    </row>
    <row r="128" spans="1:45" x14ac:dyDescent="0.25">
      <c r="A128" s="2" t="s">
        <v>81</v>
      </c>
      <c r="B128" s="457" t="s">
        <v>186</v>
      </c>
      <c r="C128" s="168">
        <v>243010642.85714287</v>
      </c>
      <c r="D128" s="449" t="s">
        <v>81</v>
      </c>
      <c r="E128" s="130">
        <v>0</v>
      </c>
      <c r="F128" s="450">
        <v>0</v>
      </c>
      <c r="G128" s="168">
        <v>0</v>
      </c>
      <c r="H128" s="451" t="s">
        <v>81</v>
      </c>
      <c r="I128" s="172">
        <v>3.9719737199762654E-3</v>
      </c>
      <c r="J128" s="171">
        <v>3202423.671599464</v>
      </c>
      <c r="K128" s="518"/>
      <c r="L128" s="173">
        <v>111.68224697743753</v>
      </c>
      <c r="M128" s="452">
        <v>3.5937322174429821E-3</v>
      </c>
      <c r="N128" s="453" t="s">
        <v>81</v>
      </c>
      <c r="O128">
        <v>948.8</v>
      </c>
      <c r="P128" s="130">
        <v>948.8</v>
      </c>
      <c r="Q128" s="523"/>
      <c r="R128">
        <v>1121.5999999999999</v>
      </c>
      <c r="S128">
        <v>1392</v>
      </c>
      <c r="T128" s="177">
        <v>1121.5999999999999</v>
      </c>
      <c r="U128" s="177">
        <v>1392</v>
      </c>
      <c r="V128" s="178">
        <v>1561.2671999999998</v>
      </c>
      <c r="W128" s="454" t="s">
        <v>81</v>
      </c>
      <c r="X128" s="455" t="s">
        <v>186</v>
      </c>
      <c r="Y128" s="455" t="s">
        <v>186</v>
      </c>
      <c r="Z128" s="177">
        <v>1.3703703703703705</v>
      </c>
      <c r="AA128" s="177">
        <v>85</v>
      </c>
      <c r="AB128" s="456">
        <v>0.11648148148148148</v>
      </c>
      <c r="AC128" s="449" t="s">
        <v>81</v>
      </c>
      <c r="AD128" s="2">
        <v>21.2</v>
      </c>
      <c r="AE128" s="2">
        <v>259</v>
      </c>
      <c r="AF128" s="177">
        <v>21.2</v>
      </c>
      <c r="AG128" s="151"/>
      <c r="AH128" s="177">
        <v>259</v>
      </c>
      <c r="AI128" s="456">
        <v>5.4908000000000001</v>
      </c>
      <c r="AJ128" s="449" t="s">
        <v>81</v>
      </c>
      <c r="AK128" s="2">
        <v>15</v>
      </c>
      <c r="AL128" s="2">
        <v>136</v>
      </c>
      <c r="AM128" s="177">
        <v>15</v>
      </c>
      <c r="AN128" s="177">
        <v>136</v>
      </c>
      <c r="AO128" s="456">
        <v>2.04</v>
      </c>
      <c r="AP128" s="523"/>
      <c r="AQ128" s="199">
        <v>683.41914813333324</v>
      </c>
      <c r="AR128" s="174">
        <v>2.6950097312810232E-2</v>
      </c>
      <c r="AS128" s="188">
        <v>1.8895353504591816E-2</v>
      </c>
    </row>
    <row r="129" spans="1:45" x14ac:dyDescent="0.25">
      <c r="A129" s="2" t="s">
        <v>83</v>
      </c>
      <c r="B129" s="457" t="s">
        <v>186</v>
      </c>
      <c r="C129" s="168">
        <v>243010642.85714287</v>
      </c>
      <c r="D129" s="449" t="s">
        <v>83</v>
      </c>
      <c r="E129" s="130">
        <v>0</v>
      </c>
      <c r="F129" s="450">
        <v>0</v>
      </c>
      <c r="G129" s="168">
        <v>0</v>
      </c>
      <c r="H129" s="451" t="s">
        <v>83</v>
      </c>
      <c r="I129" s="172">
        <v>3.9719737199762654E-3</v>
      </c>
      <c r="J129" s="171">
        <v>3202423.671599464</v>
      </c>
      <c r="K129" s="518"/>
      <c r="L129" s="173">
        <v>111.68224697743753</v>
      </c>
      <c r="M129" s="452">
        <v>3.5937322174429821E-3</v>
      </c>
      <c r="N129" s="453" t="s">
        <v>83</v>
      </c>
      <c r="O129">
        <v>10.6</v>
      </c>
      <c r="P129" s="130">
        <v>10.6</v>
      </c>
      <c r="Q129" s="523"/>
      <c r="R129">
        <v>13.8</v>
      </c>
      <c r="S129">
        <v>1094</v>
      </c>
      <c r="T129" s="177">
        <v>13.8</v>
      </c>
      <c r="U129" s="177">
        <v>1094</v>
      </c>
      <c r="V129" s="178">
        <v>15.097200000000001</v>
      </c>
      <c r="W129" s="454" t="s">
        <v>83</v>
      </c>
      <c r="X129" s="130">
        <v>0.1</v>
      </c>
      <c r="Y129" s="130">
        <v>472</v>
      </c>
      <c r="Z129" s="177">
        <v>0.1</v>
      </c>
      <c r="AA129" s="177">
        <v>472</v>
      </c>
      <c r="AB129" s="456">
        <v>4.7200000000000006E-2</v>
      </c>
      <c r="AC129" s="449" t="s">
        <v>83</v>
      </c>
      <c r="AD129" s="2">
        <v>7.5</v>
      </c>
      <c r="AE129" s="2">
        <v>297</v>
      </c>
      <c r="AF129" s="177">
        <v>7.5</v>
      </c>
      <c r="AG129" s="151"/>
      <c r="AH129" s="177">
        <v>297</v>
      </c>
      <c r="AI129" s="456">
        <v>2.2275</v>
      </c>
      <c r="AJ129" s="449" t="s">
        <v>83</v>
      </c>
      <c r="AK129" s="457" t="s">
        <v>186</v>
      </c>
      <c r="AL129" s="457" t="s">
        <v>186</v>
      </c>
      <c r="AM129" s="177">
        <v>30.042857142857169</v>
      </c>
      <c r="AN129" s="177">
        <v>123.18421052631578</v>
      </c>
      <c r="AO129" s="456">
        <v>3.7008056390977475</v>
      </c>
      <c r="AP129" s="523"/>
      <c r="AQ129" s="199">
        <v>9.1792705763909783</v>
      </c>
      <c r="AR129" s="174">
        <v>3.6197732529157773E-4</v>
      </c>
      <c r="AS129" s="188">
        <v>2.5379090259462122E-4</v>
      </c>
    </row>
    <row r="130" spans="1:45" x14ac:dyDescent="0.25">
      <c r="A130" s="2" t="s">
        <v>82</v>
      </c>
      <c r="B130" s="457" t="s">
        <v>186</v>
      </c>
      <c r="C130" s="168">
        <v>243010642.85714287</v>
      </c>
      <c r="D130" s="449" t="s">
        <v>82</v>
      </c>
      <c r="E130" s="293">
        <v>134423000</v>
      </c>
      <c r="F130" s="450">
        <v>2.0603707971565619E-2</v>
      </c>
      <c r="G130" s="168">
        <v>134423000</v>
      </c>
      <c r="H130" s="451" t="s">
        <v>82</v>
      </c>
      <c r="I130" s="172">
        <v>3.9719737199762654E-3</v>
      </c>
      <c r="J130" s="171">
        <v>3202423.671599464</v>
      </c>
      <c r="K130" s="518"/>
      <c r="L130" s="173">
        <v>172.65651977743752</v>
      </c>
      <c r="M130" s="452">
        <v>5.5557737641248441E-3</v>
      </c>
      <c r="N130" s="453" t="s">
        <v>82</v>
      </c>
      <c r="O130">
        <v>1269.4000000000001</v>
      </c>
      <c r="P130" s="130">
        <v>1269.4000000000001</v>
      </c>
      <c r="Q130" s="523"/>
      <c r="R130">
        <v>1374.2</v>
      </c>
      <c r="S130">
        <v>1401</v>
      </c>
      <c r="T130" s="177">
        <v>1374.2</v>
      </c>
      <c r="U130" s="177">
        <v>1401</v>
      </c>
      <c r="V130" s="178">
        <v>1925.2542000000001</v>
      </c>
      <c r="W130" s="454" t="s">
        <v>82</v>
      </c>
      <c r="X130" s="2">
        <v>27</v>
      </c>
      <c r="Y130" s="2">
        <v>470</v>
      </c>
      <c r="Z130" s="177">
        <v>27</v>
      </c>
      <c r="AA130" s="177">
        <v>470</v>
      </c>
      <c r="AB130" s="456">
        <v>12.69</v>
      </c>
      <c r="AC130" s="449" t="s">
        <v>82</v>
      </c>
      <c r="AD130" s="2">
        <v>830.3</v>
      </c>
      <c r="AE130" s="2">
        <v>429</v>
      </c>
      <c r="AF130" s="177">
        <v>830.3</v>
      </c>
      <c r="AG130" s="151"/>
      <c r="AH130" s="177">
        <v>429</v>
      </c>
      <c r="AI130" s="456">
        <v>356.19869999999997</v>
      </c>
      <c r="AJ130" s="449" t="s">
        <v>82</v>
      </c>
      <c r="AK130" s="2">
        <v>38</v>
      </c>
      <c r="AL130" s="2">
        <v>158</v>
      </c>
      <c r="AM130" s="177">
        <v>38</v>
      </c>
      <c r="AN130" s="177">
        <v>158</v>
      </c>
      <c r="AO130" s="456">
        <v>6.0040000000000004</v>
      </c>
      <c r="AP130" s="523"/>
      <c r="AQ130" s="199">
        <v>1001.94398964</v>
      </c>
      <c r="AR130" s="174">
        <v>3.951087425123654E-2</v>
      </c>
      <c r="AS130" s="188">
        <v>2.7702012634207435E-2</v>
      </c>
    </row>
    <row r="131" spans="1:45" x14ac:dyDescent="0.25">
      <c r="A131" s="2" t="s">
        <v>85</v>
      </c>
      <c r="B131" s="130">
        <v>0</v>
      </c>
      <c r="C131" s="168">
        <v>0</v>
      </c>
      <c r="D131" s="449" t="s">
        <v>85</v>
      </c>
      <c r="E131" s="130">
        <v>0</v>
      </c>
      <c r="F131" s="450">
        <v>0</v>
      </c>
      <c r="G131" s="168">
        <v>0</v>
      </c>
      <c r="H131" s="451" t="s">
        <v>85</v>
      </c>
      <c r="I131" s="172">
        <v>0</v>
      </c>
      <c r="J131" s="171">
        <v>0</v>
      </c>
      <c r="K131" s="518"/>
      <c r="L131" s="173">
        <v>0</v>
      </c>
      <c r="M131" s="452">
        <v>0</v>
      </c>
      <c r="N131" s="453" t="s">
        <v>85</v>
      </c>
      <c r="O131">
        <v>10.199999999999999</v>
      </c>
      <c r="P131" s="130">
        <v>10.199999999999999</v>
      </c>
      <c r="Q131" s="523"/>
      <c r="R131">
        <v>12.7</v>
      </c>
      <c r="S131">
        <v>1182</v>
      </c>
      <c r="T131" s="177">
        <v>12.7</v>
      </c>
      <c r="U131" s="177">
        <v>1182</v>
      </c>
      <c r="V131" s="178">
        <v>15.0114</v>
      </c>
      <c r="W131" s="454" t="s">
        <v>85</v>
      </c>
      <c r="X131" s="457" t="s">
        <v>186</v>
      </c>
      <c r="Y131" s="457" t="s">
        <v>186</v>
      </c>
      <c r="Z131" s="177">
        <v>1.3703703703703705</v>
      </c>
      <c r="AA131" s="177">
        <v>85</v>
      </c>
      <c r="AB131" s="456">
        <v>0.11648148148148148</v>
      </c>
      <c r="AC131" s="449" t="s">
        <v>85</v>
      </c>
      <c r="AD131" s="2">
        <v>5.0999999999999996</v>
      </c>
      <c r="AE131" s="2">
        <v>261</v>
      </c>
      <c r="AF131" s="177">
        <v>5.0999999999999996</v>
      </c>
      <c r="AG131" s="151"/>
      <c r="AH131" s="177">
        <v>261</v>
      </c>
      <c r="AI131" s="456">
        <v>1.3310999999999999</v>
      </c>
      <c r="AJ131" s="449" t="s">
        <v>85</v>
      </c>
      <c r="AK131" s="2">
        <v>1.7</v>
      </c>
      <c r="AL131" s="2">
        <v>129</v>
      </c>
      <c r="AM131" s="177">
        <v>1.7</v>
      </c>
      <c r="AN131" s="177">
        <v>129</v>
      </c>
      <c r="AO131" s="456">
        <v>0.21929999999999999</v>
      </c>
      <c r="AP131" s="523"/>
      <c r="AQ131" s="199">
        <v>7.2650594133333328</v>
      </c>
      <c r="AR131" s="174">
        <v>2.8649191159988167E-4</v>
      </c>
      <c r="AS131" s="188">
        <v>2.0086628567804425E-4</v>
      </c>
    </row>
    <row r="132" spans="1:45" x14ac:dyDescent="0.25">
      <c r="A132" s="2" t="s">
        <v>22</v>
      </c>
      <c r="B132" s="130">
        <v>0</v>
      </c>
      <c r="C132" s="168">
        <v>0</v>
      </c>
      <c r="D132" s="449" t="s">
        <v>22</v>
      </c>
      <c r="E132" s="130">
        <v>0</v>
      </c>
      <c r="F132" s="450">
        <v>0</v>
      </c>
      <c r="G132" s="168">
        <v>0</v>
      </c>
      <c r="H132" s="451" t="s">
        <v>22</v>
      </c>
      <c r="I132" s="172">
        <v>0</v>
      </c>
      <c r="J132" s="171">
        <v>0</v>
      </c>
      <c r="K132" s="518"/>
      <c r="L132" s="173">
        <v>0</v>
      </c>
      <c r="M132" s="452">
        <v>0</v>
      </c>
      <c r="N132" s="453" t="s">
        <v>22</v>
      </c>
      <c r="O132" s="130">
        <v>0</v>
      </c>
      <c r="P132" s="130">
        <v>0</v>
      </c>
      <c r="Q132" s="523"/>
      <c r="R132" s="130">
        <v>0</v>
      </c>
      <c r="S132" s="130">
        <v>0</v>
      </c>
      <c r="T132" s="130">
        <v>0</v>
      </c>
      <c r="U132" s="130">
        <v>0</v>
      </c>
      <c r="V132" s="178">
        <v>0</v>
      </c>
      <c r="W132" s="454" t="s">
        <v>22</v>
      </c>
      <c r="X132" s="130">
        <v>0</v>
      </c>
      <c r="Y132" s="130">
        <v>0</v>
      </c>
      <c r="Z132" s="130">
        <v>0</v>
      </c>
      <c r="AA132" s="130">
        <v>0</v>
      </c>
      <c r="AB132" s="456">
        <v>0</v>
      </c>
      <c r="AC132" s="449" t="s">
        <v>22</v>
      </c>
      <c r="AD132" s="130">
        <v>0</v>
      </c>
      <c r="AE132" s="130">
        <v>0</v>
      </c>
      <c r="AF132" s="151">
        <v>0</v>
      </c>
      <c r="AG132" s="151"/>
      <c r="AH132" s="130">
        <v>0</v>
      </c>
      <c r="AI132" s="456">
        <v>0</v>
      </c>
      <c r="AJ132" s="449" t="s">
        <v>22</v>
      </c>
      <c r="AK132" s="151">
        <v>0</v>
      </c>
      <c r="AL132" s="151">
        <v>0</v>
      </c>
      <c r="AM132" s="177">
        <v>0</v>
      </c>
      <c r="AN132" s="177">
        <v>0</v>
      </c>
      <c r="AO132" s="456">
        <v>0</v>
      </c>
      <c r="AP132" s="523"/>
      <c r="AQ132" s="199">
        <v>0</v>
      </c>
      <c r="AR132" s="174">
        <v>0</v>
      </c>
      <c r="AS132" s="188">
        <v>0</v>
      </c>
    </row>
    <row r="133" spans="1:45" x14ac:dyDescent="0.25">
      <c r="A133" s="2" t="s">
        <v>39</v>
      </c>
      <c r="B133" s="130">
        <v>0</v>
      </c>
      <c r="C133" s="168">
        <v>0</v>
      </c>
      <c r="D133" s="449" t="s">
        <v>39</v>
      </c>
      <c r="E133" s="130">
        <v>0</v>
      </c>
      <c r="F133" s="450">
        <v>0</v>
      </c>
      <c r="G133" s="168">
        <v>0</v>
      </c>
      <c r="H133" s="451" t="s">
        <v>39</v>
      </c>
      <c r="I133" s="172">
        <v>0</v>
      </c>
      <c r="J133" s="171">
        <v>0</v>
      </c>
      <c r="K133" s="518"/>
      <c r="L133" s="173">
        <v>0</v>
      </c>
      <c r="M133" s="452">
        <v>0</v>
      </c>
      <c r="N133" s="453" t="s">
        <v>39</v>
      </c>
      <c r="O133" s="130">
        <v>0</v>
      </c>
      <c r="P133" s="130">
        <v>0</v>
      </c>
      <c r="Q133" s="523"/>
      <c r="R133" s="130">
        <v>0</v>
      </c>
      <c r="S133" s="130">
        <v>0</v>
      </c>
      <c r="T133" s="130">
        <v>0</v>
      </c>
      <c r="U133" s="130">
        <v>0</v>
      </c>
      <c r="V133" s="178">
        <v>0</v>
      </c>
      <c r="W133" s="454" t="s">
        <v>39</v>
      </c>
      <c r="X133" s="130">
        <v>0</v>
      </c>
      <c r="Y133" s="130">
        <v>0</v>
      </c>
      <c r="Z133" s="130">
        <v>0</v>
      </c>
      <c r="AA133" s="130">
        <v>0</v>
      </c>
      <c r="AB133" s="456">
        <v>0</v>
      </c>
      <c r="AC133" s="449" t="s">
        <v>39</v>
      </c>
      <c r="AD133" s="130">
        <v>0</v>
      </c>
      <c r="AE133" s="130">
        <v>0</v>
      </c>
      <c r="AF133" s="151">
        <v>0</v>
      </c>
      <c r="AG133" s="151"/>
      <c r="AH133" s="130">
        <v>0</v>
      </c>
      <c r="AI133" s="456">
        <v>0</v>
      </c>
      <c r="AJ133" s="449" t="s">
        <v>39</v>
      </c>
      <c r="AK133" s="151">
        <v>0</v>
      </c>
      <c r="AL133" s="151">
        <v>0</v>
      </c>
      <c r="AM133" s="177">
        <v>0</v>
      </c>
      <c r="AN133" s="177">
        <v>0</v>
      </c>
      <c r="AO133" s="456">
        <v>0</v>
      </c>
      <c r="AP133" s="523"/>
      <c r="AQ133" s="199">
        <v>0</v>
      </c>
      <c r="AR133" s="174">
        <v>0</v>
      </c>
      <c r="AS133" s="188">
        <v>0</v>
      </c>
    </row>
    <row r="134" spans="1:45" x14ac:dyDescent="0.25">
      <c r="A134" s="2" t="s">
        <v>57</v>
      </c>
      <c r="B134" s="130">
        <v>0</v>
      </c>
      <c r="C134" s="168">
        <v>0</v>
      </c>
      <c r="D134" s="449" t="s">
        <v>57</v>
      </c>
      <c r="E134" s="130">
        <v>0</v>
      </c>
      <c r="F134" s="450">
        <v>0</v>
      </c>
      <c r="G134" s="168">
        <v>0</v>
      </c>
      <c r="H134" s="451" t="s">
        <v>57</v>
      </c>
      <c r="I134" s="172">
        <v>0</v>
      </c>
      <c r="J134" s="171">
        <v>0</v>
      </c>
      <c r="K134" s="518"/>
      <c r="L134" s="173">
        <v>0</v>
      </c>
      <c r="M134" s="452">
        <v>0</v>
      </c>
      <c r="N134" s="453" t="s">
        <v>57</v>
      </c>
      <c r="O134" s="130">
        <v>0</v>
      </c>
      <c r="P134" s="130">
        <v>0</v>
      </c>
      <c r="Q134" s="523"/>
      <c r="R134" s="130">
        <v>0</v>
      </c>
      <c r="S134" s="130">
        <v>0</v>
      </c>
      <c r="T134" s="130">
        <v>0</v>
      </c>
      <c r="U134" s="130">
        <v>0</v>
      </c>
      <c r="V134" s="178">
        <v>0</v>
      </c>
      <c r="W134" s="454" t="s">
        <v>57</v>
      </c>
      <c r="X134" s="130">
        <v>0</v>
      </c>
      <c r="Y134" s="130">
        <v>0</v>
      </c>
      <c r="Z134" s="130">
        <v>0</v>
      </c>
      <c r="AA134" s="130">
        <v>0</v>
      </c>
      <c r="AB134" s="456">
        <v>0</v>
      </c>
      <c r="AC134" s="449" t="s">
        <v>57</v>
      </c>
      <c r="AD134" s="130">
        <v>0</v>
      </c>
      <c r="AE134" s="130">
        <v>0</v>
      </c>
      <c r="AF134" s="151">
        <v>0</v>
      </c>
      <c r="AG134" s="151"/>
      <c r="AH134" s="130">
        <v>0</v>
      </c>
      <c r="AI134" s="456">
        <v>0</v>
      </c>
      <c r="AJ134" s="449" t="s">
        <v>57</v>
      </c>
      <c r="AK134" s="151">
        <v>0</v>
      </c>
      <c r="AL134" s="151">
        <v>0</v>
      </c>
      <c r="AM134" s="177">
        <v>0</v>
      </c>
      <c r="AN134" s="177">
        <v>0</v>
      </c>
      <c r="AO134" s="456">
        <v>0</v>
      </c>
      <c r="AP134" s="523"/>
      <c r="AQ134" s="199">
        <v>0</v>
      </c>
      <c r="AR134" s="174">
        <v>0</v>
      </c>
      <c r="AS134" s="188">
        <v>0</v>
      </c>
    </row>
    <row r="135" spans="1:45" x14ac:dyDescent="0.25">
      <c r="A135" s="2" t="s">
        <v>73</v>
      </c>
      <c r="B135" s="130">
        <v>0</v>
      </c>
      <c r="C135" s="168">
        <v>0</v>
      </c>
      <c r="D135" s="449" t="s">
        <v>73</v>
      </c>
      <c r="E135" s="130">
        <v>0</v>
      </c>
      <c r="F135" s="450">
        <v>0</v>
      </c>
      <c r="G135" s="168">
        <v>0</v>
      </c>
      <c r="H135" s="451" t="s">
        <v>73</v>
      </c>
      <c r="I135" s="172">
        <v>0</v>
      </c>
      <c r="J135" s="171">
        <v>0</v>
      </c>
      <c r="K135" s="518"/>
      <c r="L135" s="173">
        <v>0</v>
      </c>
      <c r="M135" s="452">
        <v>0</v>
      </c>
      <c r="N135" s="453" t="s">
        <v>73</v>
      </c>
      <c r="O135" s="130">
        <v>0</v>
      </c>
      <c r="P135" s="130">
        <v>0</v>
      </c>
      <c r="Q135" s="523"/>
      <c r="R135" s="130">
        <v>0</v>
      </c>
      <c r="S135" s="130">
        <v>0</v>
      </c>
      <c r="T135" s="130">
        <v>0</v>
      </c>
      <c r="U135" s="130">
        <v>0</v>
      </c>
      <c r="V135" s="178">
        <v>0</v>
      </c>
      <c r="W135" s="454" t="s">
        <v>73</v>
      </c>
      <c r="X135" s="130">
        <v>0</v>
      </c>
      <c r="Y135" s="130">
        <v>0</v>
      </c>
      <c r="Z135" s="130">
        <v>0</v>
      </c>
      <c r="AA135" s="130">
        <v>0</v>
      </c>
      <c r="AB135" s="456">
        <v>0</v>
      </c>
      <c r="AC135" s="449" t="s">
        <v>73</v>
      </c>
      <c r="AD135" s="130">
        <v>0</v>
      </c>
      <c r="AE135" s="130">
        <v>0</v>
      </c>
      <c r="AF135" s="151">
        <v>0</v>
      </c>
      <c r="AG135" s="151"/>
      <c r="AH135" s="130">
        <v>0</v>
      </c>
      <c r="AI135" s="456">
        <v>0</v>
      </c>
      <c r="AJ135" s="449" t="s">
        <v>73</v>
      </c>
      <c r="AK135" s="151">
        <v>0</v>
      </c>
      <c r="AL135" s="151">
        <v>0</v>
      </c>
      <c r="AM135" s="177">
        <v>0</v>
      </c>
      <c r="AN135" s="177">
        <v>0</v>
      </c>
      <c r="AO135" s="456">
        <v>0</v>
      </c>
      <c r="AP135" s="523"/>
      <c r="AQ135" s="199">
        <v>0</v>
      </c>
      <c r="AR135" s="174">
        <v>0</v>
      </c>
      <c r="AS135" s="188">
        <v>0</v>
      </c>
    </row>
    <row r="136" spans="1:45" x14ac:dyDescent="0.25">
      <c r="A136" s="2" t="s">
        <v>84</v>
      </c>
      <c r="B136" s="130">
        <v>0</v>
      </c>
      <c r="C136" s="168">
        <v>0</v>
      </c>
      <c r="D136" s="449" t="s">
        <v>84</v>
      </c>
      <c r="E136" s="130">
        <v>0</v>
      </c>
      <c r="F136" s="450">
        <v>0</v>
      </c>
      <c r="G136" s="168">
        <v>0</v>
      </c>
      <c r="H136" s="451" t="s">
        <v>84</v>
      </c>
      <c r="I136" s="172">
        <v>0</v>
      </c>
      <c r="J136" s="171">
        <v>0</v>
      </c>
      <c r="K136" s="518"/>
      <c r="L136" s="173">
        <v>0</v>
      </c>
      <c r="M136" s="452">
        <v>0</v>
      </c>
      <c r="N136" s="453" t="s">
        <v>84</v>
      </c>
      <c r="O136" s="130">
        <v>0</v>
      </c>
      <c r="P136" s="130">
        <v>0</v>
      </c>
      <c r="Q136" s="523"/>
      <c r="R136" s="130">
        <v>0</v>
      </c>
      <c r="S136" s="130">
        <v>0</v>
      </c>
      <c r="T136" s="130">
        <v>0</v>
      </c>
      <c r="U136" s="130">
        <v>0</v>
      </c>
      <c r="V136" s="178">
        <v>0</v>
      </c>
      <c r="W136" s="454" t="s">
        <v>84</v>
      </c>
      <c r="X136" s="130">
        <v>0</v>
      </c>
      <c r="Y136" s="130">
        <v>0</v>
      </c>
      <c r="Z136" s="130">
        <v>0</v>
      </c>
      <c r="AA136" s="130">
        <v>0</v>
      </c>
      <c r="AB136" s="456">
        <v>0</v>
      </c>
      <c r="AC136" s="449" t="s">
        <v>84</v>
      </c>
      <c r="AD136" s="130">
        <v>0</v>
      </c>
      <c r="AE136" s="130">
        <v>0</v>
      </c>
      <c r="AF136" s="151">
        <v>0</v>
      </c>
      <c r="AG136" s="151"/>
      <c r="AH136" s="130">
        <v>0</v>
      </c>
      <c r="AI136" s="456">
        <v>0</v>
      </c>
      <c r="AJ136" s="449" t="s">
        <v>84</v>
      </c>
      <c r="AK136" s="151">
        <v>0</v>
      </c>
      <c r="AL136" s="151">
        <v>0</v>
      </c>
      <c r="AM136" s="177">
        <v>0</v>
      </c>
      <c r="AN136" s="177">
        <v>0</v>
      </c>
      <c r="AO136" s="456">
        <v>0</v>
      </c>
      <c r="AP136" s="523"/>
      <c r="AQ136" s="199">
        <v>0</v>
      </c>
      <c r="AR136" s="174">
        <v>0</v>
      </c>
      <c r="AS136" s="188">
        <v>0</v>
      </c>
    </row>
    <row r="137" spans="1:45" x14ac:dyDescent="0.25">
      <c r="A137" s="130"/>
      <c r="B137" s="130"/>
      <c r="C137" s="464">
        <v>0</v>
      </c>
      <c r="D137" s="435"/>
      <c r="E137" s="168">
        <v>4763274000</v>
      </c>
      <c r="F137" s="465">
        <v>1.0000000000000004</v>
      </c>
      <c r="G137" s="130" t="b">
        <v>1</v>
      </c>
      <c r="H137" s="440"/>
      <c r="I137" s="130"/>
      <c r="J137" s="187">
        <v>0</v>
      </c>
      <c r="K137" s="518"/>
      <c r="L137" s="466">
        <v>0</v>
      </c>
      <c r="M137" s="188" t="b">
        <v>1</v>
      </c>
      <c r="N137" s="467"/>
      <c r="O137" s="130">
        <v>55437.999999999993</v>
      </c>
      <c r="P137" s="130">
        <v>55472.399999999987</v>
      </c>
      <c r="Q137" s="523"/>
      <c r="R137" s="130">
        <v>31936.100000000002</v>
      </c>
      <c r="S137" s="130">
        <v>1408.45</v>
      </c>
      <c r="T137" s="130">
        <v>34360.200000000004</v>
      </c>
      <c r="U137" s="130"/>
      <c r="V137" s="189">
        <v>1.0128878134913717</v>
      </c>
      <c r="W137" s="435"/>
      <c r="X137" s="130">
        <v>332.2</v>
      </c>
      <c r="Y137" s="130">
        <v>421</v>
      </c>
      <c r="Z137" s="130">
        <v>369.2000000000001</v>
      </c>
      <c r="AA137" s="130">
        <v>204.18</v>
      </c>
      <c r="AB137" s="468">
        <v>0.82690479833963026</v>
      </c>
      <c r="AC137" s="435"/>
      <c r="AD137" s="130">
        <v>104632.20000000003</v>
      </c>
      <c r="AE137" s="130">
        <v>312.76315789473682</v>
      </c>
      <c r="AF137" s="151">
        <v>125540</v>
      </c>
      <c r="AG137" s="151"/>
      <c r="AH137" s="130">
        <v>269.52842105263159</v>
      </c>
      <c r="AI137" s="465">
        <v>0.98486418936272235</v>
      </c>
      <c r="AJ137" s="435"/>
      <c r="AK137" s="130">
        <v>1861.2999999999997</v>
      </c>
      <c r="AL137" s="130">
        <v>128.81578947368422</v>
      </c>
      <c r="AM137" s="130">
        <v>2097.4999999999995</v>
      </c>
      <c r="AN137" s="130">
        <v>112.68210526315789</v>
      </c>
      <c r="AO137" s="468">
        <v>0.95123810560770827</v>
      </c>
      <c r="AP137" s="523"/>
      <c r="AQ137" s="199">
        <v>36168.635213268361</v>
      </c>
      <c r="AR137" s="174">
        <v>1.4262817208612164</v>
      </c>
      <c r="AS137" s="200" t="b">
        <f>SUM(AS81:AS136)=1</f>
        <v>1</v>
      </c>
    </row>
    <row r="138" spans="1:45" x14ac:dyDescent="0.25">
      <c r="A138" s="130" t="s">
        <v>251</v>
      </c>
      <c r="B138" s="469">
        <v>61181332000</v>
      </c>
      <c r="C138" s="187"/>
      <c r="D138" s="435"/>
      <c r="E138" s="293">
        <v>6524214000</v>
      </c>
      <c r="F138" s="5"/>
      <c r="G138" s="130"/>
      <c r="H138" s="440"/>
      <c r="I138" s="130"/>
      <c r="J138" s="130"/>
      <c r="K138" s="518"/>
      <c r="L138" s="130"/>
      <c r="M138" s="130"/>
      <c r="N138" s="467"/>
      <c r="O138">
        <v>55472.2</v>
      </c>
      <c r="P138" s="130"/>
      <c r="Q138" s="523"/>
      <c r="R138">
        <v>34325.300000000003</v>
      </c>
      <c r="S138">
        <v>1369</v>
      </c>
      <c r="T138" s="130"/>
      <c r="U138" s="130"/>
      <c r="V138" s="130"/>
      <c r="W138" s="435"/>
      <c r="X138" s="2">
        <v>369.2</v>
      </c>
      <c r="Y138" s="2">
        <v>253</v>
      </c>
      <c r="Z138" s="130"/>
      <c r="AA138" s="130"/>
      <c r="AB138" s="130"/>
      <c r="AC138" s="435"/>
      <c r="AD138" s="2">
        <v>125321.7</v>
      </c>
      <c r="AE138" s="2">
        <v>289</v>
      </c>
      <c r="AF138" s="151"/>
      <c r="AG138" s="151"/>
      <c r="AH138" s="130"/>
      <c r="AI138" s="130"/>
      <c r="AJ138" s="435"/>
      <c r="AK138" s="2">
        <v>2071.6</v>
      </c>
      <c r="AL138" s="2">
        <v>126</v>
      </c>
      <c r="AM138" s="130"/>
      <c r="AN138" s="130"/>
      <c r="AO138" s="130"/>
      <c r="AP138" s="523"/>
      <c r="AQ138" s="130"/>
      <c r="AR138" s="130"/>
      <c r="AS138" s="130"/>
    </row>
    <row r="139" spans="1:45" x14ac:dyDescent="0.25">
      <c r="A139" s="130" t="s">
        <v>252</v>
      </c>
      <c r="B139" s="470">
        <v>3402149000</v>
      </c>
      <c r="C139" s="130"/>
      <c r="D139" s="435"/>
      <c r="E139" s="471">
        <v>1760940000</v>
      </c>
      <c r="F139" s="465"/>
      <c r="G139" s="130"/>
      <c r="H139" s="440"/>
      <c r="I139" s="130"/>
      <c r="J139" s="130"/>
      <c r="K139" s="518"/>
      <c r="L139" s="130"/>
      <c r="M139" s="130"/>
      <c r="N139" s="467"/>
      <c r="P139" s="130"/>
      <c r="Q139" s="523"/>
      <c r="R139" s="176">
        <v>2389.2000000000007</v>
      </c>
      <c r="S139" s="176">
        <v>1329.55</v>
      </c>
      <c r="T139" s="130"/>
      <c r="U139" s="130"/>
      <c r="V139" s="130"/>
      <c r="W139" s="435"/>
      <c r="X139" s="457">
        <v>37</v>
      </c>
      <c r="Y139" s="457">
        <v>85</v>
      </c>
      <c r="Z139" s="130"/>
      <c r="AA139" s="130"/>
      <c r="AB139" s="130"/>
      <c r="AC139" s="435"/>
      <c r="AD139" s="457">
        <v>20689.499999999971</v>
      </c>
      <c r="AE139" s="457">
        <v>265.23684210526318</v>
      </c>
      <c r="AF139" s="151"/>
      <c r="AG139" s="151"/>
      <c r="AH139" s="130"/>
      <c r="AI139" s="130"/>
      <c r="AJ139" s="435"/>
      <c r="AK139" s="457">
        <v>210.30000000000018</v>
      </c>
      <c r="AL139" s="457">
        <v>123.18421052631578</v>
      </c>
      <c r="AM139" s="130"/>
      <c r="AN139" s="130"/>
      <c r="AO139" s="130"/>
      <c r="AP139" s="523"/>
      <c r="AQ139" s="130"/>
      <c r="AR139" s="130"/>
      <c r="AS139" s="130"/>
    </row>
    <row r="140" spans="1:45" x14ac:dyDescent="0.25">
      <c r="A140" s="130" t="s">
        <v>253</v>
      </c>
      <c r="B140" s="130"/>
      <c r="C140" s="130"/>
      <c r="D140" s="435"/>
      <c r="E140" s="168"/>
      <c r="F140" s="168"/>
      <c r="G140" s="130"/>
      <c r="H140" s="440"/>
      <c r="I140" s="130"/>
      <c r="J140" s="130"/>
      <c r="K140" s="518"/>
      <c r="L140" s="130"/>
      <c r="M140" s="130"/>
      <c r="N140" s="467"/>
      <c r="O140" s="192">
        <v>34.4</v>
      </c>
      <c r="P140" s="130"/>
      <c r="Q140" s="523"/>
      <c r="R140" s="192">
        <v>38.799999999999997</v>
      </c>
      <c r="S140" s="192">
        <v>1171</v>
      </c>
      <c r="T140" s="130"/>
      <c r="U140" s="130"/>
      <c r="V140" s="130"/>
      <c r="W140" s="435"/>
      <c r="X140" s="472">
        <v>2.5</v>
      </c>
      <c r="Y140" s="472">
        <v>259</v>
      </c>
      <c r="Z140" s="130"/>
      <c r="AA140" s="130"/>
      <c r="AB140" s="130"/>
      <c r="AC140" s="435"/>
      <c r="AD140" s="472">
        <v>29.3</v>
      </c>
      <c r="AE140" s="472">
        <v>271</v>
      </c>
      <c r="AF140" s="151"/>
      <c r="AG140" s="151"/>
      <c r="AH140" s="130"/>
      <c r="AI140" s="130"/>
      <c r="AJ140" s="435"/>
      <c r="AK140" s="472">
        <v>48.5</v>
      </c>
      <c r="AL140" s="472">
        <v>95</v>
      </c>
      <c r="AM140" s="130"/>
      <c r="AN140" s="130"/>
      <c r="AO140" s="130"/>
      <c r="AP140" s="523"/>
      <c r="AQ140" s="130"/>
      <c r="AR140" s="130"/>
      <c r="AS140" s="130"/>
    </row>
    <row r="141" spans="1:45" x14ac:dyDescent="0.25">
      <c r="A141" s="130" t="s">
        <v>254</v>
      </c>
      <c r="B141" s="130">
        <v>14</v>
      </c>
      <c r="C141" s="130">
        <v>19</v>
      </c>
      <c r="D141" s="435"/>
      <c r="E141" s="130">
        <v>27</v>
      </c>
      <c r="F141" s="130"/>
      <c r="G141" s="130">
        <v>27</v>
      </c>
      <c r="H141" s="440"/>
      <c r="I141" s="130"/>
      <c r="J141" s="130">
        <v>19</v>
      </c>
      <c r="K141" s="518"/>
      <c r="L141" s="130">
        <v>18</v>
      </c>
      <c r="M141" s="130"/>
      <c r="N141" s="467"/>
      <c r="O141" s="130"/>
      <c r="P141" s="130"/>
      <c r="Q141" s="523"/>
      <c r="R141" s="130"/>
      <c r="S141" s="130"/>
      <c r="T141" s="130"/>
      <c r="U141" s="130"/>
      <c r="V141" s="130"/>
      <c r="W141" s="435"/>
      <c r="X141" s="130"/>
      <c r="Y141" s="130"/>
      <c r="Z141" s="130"/>
      <c r="AA141" s="130"/>
      <c r="AB141" s="130"/>
      <c r="AC141" s="435"/>
      <c r="AD141" s="130"/>
      <c r="AE141" s="130"/>
      <c r="AF141" s="151"/>
      <c r="AG141" s="151"/>
      <c r="AH141" s="130"/>
      <c r="AI141" s="130"/>
      <c r="AJ141" s="435"/>
      <c r="AK141" s="130"/>
      <c r="AL141" s="130"/>
      <c r="AM141" s="130"/>
      <c r="AN141" s="130"/>
      <c r="AO141" s="130"/>
      <c r="AP141" s="523"/>
      <c r="AQ141" s="130"/>
      <c r="AR141" s="130"/>
      <c r="AS141" s="130"/>
    </row>
    <row r="142" spans="1:45" x14ac:dyDescent="0.25">
      <c r="A142" s="130" t="s">
        <v>255</v>
      </c>
      <c r="B142" s="130">
        <v>14</v>
      </c>
      <c r="C142" s="130"/>
      <c r="D142" s="435"/>
      <c r="E142" s="130">
        <v>16</v>
      </c>
      <c r="F142" s="130"/>
      <c r="G142" s="130"/>
      <c r="H142" s="440"/>
      <c r="I142" s="130"/>
      <c r="J142" s="130"/>
      <c r="K142" s="518"/>
      <c r="L142" s="130"/>
      <c r="M142" s="130"/>
      <c r="N142" s="467"/>
      <c r="O142" s="130"/>
      <c r="P142" s="130"/>
      <c r="Q142" s="523"/>
      <c r="R142" s="130">
        <v>4</v>
      </c>
      <c r="S142" s="130">
        <v>4</v>
      </c>
      <c r="T142" s="130"/>
      <c r="U142" s="130"/>
      <c r="V142" s="130"/>
      <c r="W142" s="435"/>
      <c r="X142" s="130">
        <v>27</v>
      </c>
      <c r="Y142" s="130">
        <v>26</v>
      </c>
      <c r="Z142" s="130"/>
      <c r="AA142" s="130"/>
      <c r="AB142" s="130"/>
      <c r="AC142" s="435"/>
      <c r="AD142" s="130">
        <v>6</v>
      </c>
      <c r="AE142" s="130">
        <v>6</v>
      </c>
      <c r="AF142" s="151"/>
      <c r="AG142" s="151"/>
      <c r="AH142" s="130"/>
      <c r="AI142" s="130"/>
      <c r="AJ142" s="435"/>
      <c r="AK142" s="130">
        <v>7</v>
      </c>
      <c r="AL142" s="130">
        <v>6</v>
      </c>
      <c r="AM142" s="130"/>
      <c r="AN142" s="130"/>
      <c r="AO142" s="130"/>
      <c r="AP142" s="523"/>
      <c r="AQ142" s="130"/>
      <c r="AR142" s="130"/>
      <c r="AS142" s="130"/>
    </row>
    <row r="143" spans="1:45" x14ac:dyDescent="0.25">
      <c r="A143" s="130" t="s">
        <v>256</v>
      </c>
      <c r="B143" s="130"/>
      <c r="C143" s="130"/>
      <c r="D143" s="435"/>
      <c r="E143" s="130"/>
      <c r="F143" s="130"/>
      <c r="G143" s="130"/>
      <c r="H143" s="440"/>
      <c r="I143" s="130"/>
      <c r="J143" s="130"/>
      <c r="K143" s="518"/>
      <c r="L143" s="130"/>
      <c r="M143" s="130"/>
      <c r="N143" s="473"/>
      <c r="O143" s="130">
        <v>6</v>
      </c>
      <c r="P143" s="130"/>
      <c r="Q143" s="130"/>
      <c r="R143" s="130">
        <v>6</v>
      </c>
      <c r="S143" s="130">
        <v>6</v>
      </c>
      <c r="T143" s="130"/>
      <c r="U143" s="130"/>
      <c r="V143" s="130"/>
      <c r="W143" s="435"/>
      <c r="X143" s="130">
        <v>6</v>
      </c>
      <c r="Y143" s="130">
        <v>6</v>
      </c>
      <c r="Z143" s="130"/>
      <c r="AA143" s="130"/>
      <c r="AB143" s="130"/>
      <c r="AC143" s="435"/>
      <c r="AD143" s="130">
        <v>6</v>
      </c>
      <c r="AE143" s="130">
        <v>6</v>
      </c>
      <c r="AF143" s="151"/>
      <c r="AG143" s="151"/>
      <c r="AH143" s="130"/>
      <c r="AI143" s="130"/>
      <c r="AJ143" s="435"/>
      <c r="AK143" s="130">
        <v>6</v>
      </c>
      <c r="AL143" s="130">
        <v>6</v>
      </c>
      <c r="AM143" s="130"/>
      <c r="AN143" s="130"/>
      <c r="AO143" s="130"/>
      <c r="AP143" s="523"/>
      <c r="AQ143" s="130"/>
      <c r="AR143" s="130"/>
      <c r="AS143" s="130"/>
    </row>
    <row r="144" spans="1:45" x14ac:dyDescent="0.25">
      <c r="A144" s="55"/>
      <c r="B144" s="98">
        <v>37</v>
      </c>
      <c r="C144" s="98"/>
      <c r="D144" s="98"/>
      <c r="E144" s="98"/>
      <c r="T144" s="142"/>
    </row>
    <row r="145" spans="1:46" s="145" customFormat="1" ht="18" x14ac:dyDescent="0.25">
      <c r="A145" s="197" t="s">
        <v>257</v>
      </c>
      <c r="B145" s="144"/>
      <c r="C145" s="144"/>
      <c r="D145" s="144"/>
      <c r="E145" s="144"/>
    </row>
    <row r="146" spans="1:46" x14ac:dyDescent="0.25">
      <c r="A146" s="55"/>
      <c r="B146" s="98"/>
      <c r="C146" s="98"/>
      <c r="D146" s="98"/>
      <c r="E146" s="98"/>
      <c r="T146" s="142"/>
    </row>
    <row r="147" spans="1:46" x14ac:dyDescent="0.25">
      <c r="A147" s="154"/>
      <c r="B147" s="505" t="s">
        <v>258</v>
      </c>
      <c r="C147" s="506"/>
      <c r="D147" s="506"/>
      <c r="E147" s="506"/>
      <c r="F147" s="506"/>
      <c r="G147" s="506"/>
      <c r="H147" s="506"/>
      <c r="I147" s="506"/>
      <c r="J147" s="506"/>
      <c r="K147" s="506"/>
      <c r="L147" s="506"/>
      <c r="M147" s="507"/>
      <c r="N147" s="153"/>
      <c r="O147" s="154"/>
      <c r="P147" s="154"/>
      <c r="Q147" s="530"/>
      <c r="R147" s="510" t="s">
        <v>259</v>
      </c>
      <c r="S147" s="511"/>
      <c r="T147" s="512" t="s">
        <v>206</v>
      </c>
      <c r="U147" s="513"/>
      <c r="V147" s="514"/>
      <c r="W147" s="524"/>
      <c r="X147" s="510" t="s">
        <v>260</v>
      </c>
      <c r="Y147" s="511"/>
      <c r="Z147" s="512" t="s">
        <v>208</v>
      </c>
      <c r="AA147" s="513"/>
      <c r="AB147" s="514"/>
      <c r="AC147" s="524"/>
      <c r="AD147" s="510" t="s">
        <v>261</v>
      </c>
      <c r="AE147" s="511"/>
      <c r="AF147" s="512" t="s">
        <v>210</v>
      </c>
      <c r="AG147" s="513"/>
      <c r="AH147" s="513"/>
      <c r="AI147" s="514"/>
      <c r="AJ147" s="524"/>
      <c r="AK147" s="510" t="s">
        <v>262</v>
      </c>
      <c r="AL147" s="511"/>
      <c r="AM147" s="512" t="s">
        <v>212</v>
      </c>
      <c r="AN147" s="513"/>
      <c r="AO147" s="514"/>
      <c r="AP147" s="524"/>
      <c r="AQ147" s="130"/>
      <c r="AR147" s="130"/>
      <c r="AS147" s="130"/>
      <c r="AT147" s="195"/>
    </row>
    <row r="148" spans="1:46" ht="84.75" x14ac:dyDescent="0.25">
      <c r="A148" s="155"/>
      <c r="B148" s="155" t="s">
        <v>213</v>
      </c>
      <c r="C148" s="156" t="s">
        <v>214</v>
      </c>
      <c r="D148" s="152"/>
      <c r="E148" s="157" t="s">
        <v>215</v>
      </c>
      <c r="F148" s="155" t="s">
        <v>216</v>
      </c>
      <c r="G148" s="156" t="s">
        <v>217</v>
      </c>
      <c r="H148" s="283"/>
      <c r="I148" s="157" t="s">
        <v>218</v>
      </c>
      <c r="J148" s="156" t="s">
        <v>219</v>
      </c>
      <c r="K148" s="526"/>
      <c r="L148" s="158" t="s">
        <v>220</v>
      </c>
      <c r="M148" s="155" t="s">
        <v>263</v>
      </c>
      <c r="N148" s="159"/>
      <c r="O148" s="155" t="s">
        <v>222</v>
      </c>
      <c r="P148" s="162" t="s">
        <v>223</v>
      </c>
      <c r="Q148" s="531"/>
      <c r="R148" s="155" t="s">
        <v>224</v>
      </c>
      <c r="S148" s="155" t="s">
        <v>225</v>
      </c>
      <c r="T148" s="155" t="s">
        <v>224</v>
      </c>
      <c r="U148" s="155" t="s">
        <v>225</v>
      </c>
      <c r="V148" s="162" t="s">
        <v>226</v>
      </c>
      <c r="W148" s="525"/>
      <c r="X148" s="155" t="s">
        <v>224</v>
      </c>
      <c r="Y148" s="155" t="s">
        <v>227</v>
      </c>
      <c r="Z148" s="155" t="s">
        <v>224</v>
      </c>
      <c r="AA148" s="155" t="s">
        <v>225</v>
      </c>
      <c r="AB148" s="162" t="s">
        <v>228</v>
      </c>
      <c r="AC148" s="525"/>
      <c r="AD148" s="155" t="s">
        <v>224</v>
      </c>
      <c r="AE148" s="155" t="s">
        <v>225</v>
      </c>
      <c r="AF148" s="155" t="s">
        <v>224</v>
      </c>
      <c r="AG148" s="155"/>
      <c r="AH148" s="155" t="s">
        <v>225</v>
      </c>
      <c r="AI148" s="162" t="s">
        <v>229</v>
      </c>
      <c r="AJ148" s="525"/>
      <c r="AK148" s="155" t="s">
        <v>224</v>
      </c>
      <c r="AL148" s="155" t="s">
        <v>225</v>
      </c>
      <c r="AM148" s="155" t="s">
        <v>224</v>
      </c>
      <c r="AN148" s="155" t="s">
        <v>225</v>
      </c>
      <c r="AO148" s="162" t="s">
        <v>230</v>
      </c>
      <c r="AP148" s="525"/>
      <c r="AQ148" s="158" t="s">
        <v>231</v>
      </c>
      <c r="AR148" s="198" t="s">
        <v>232</v>
      </c>
      <c r="AS148" s="198" t="s">
        <v>264</v>
      </c>
      <c r="AT148" s="301"/>
    </row>
    <row r="149" spans="1:46" ht="36" x14ac:dyDescent="0.25">
      <c r="A149" s="284" t="s">
        <v>234</v>
      </c>
      <c r="B149" s="285"/>
      <c r="C149" s="286"/>
      <c r="D149" s="152"/>
      <c r="E149" s="519" t="s">
        <v>235</v>
      </c>
      <c r="F149" s="520"/>
      <c r="G149" s="521"/>
      <c r="H149" s="287"/>
      <c r="I149" s="285"/>
      <c r="J149" s="288" t="s">
        <v>236</v>
      </c>
      <c r="K149" s="527"/>
      <c r="L149" s="285"/>
      <c r="M149" s="285"/>
      <c r="N149" s="159"/>
      <c r="O149" s="155" t="s">
        <v>237</v>
      </c>
      <c r="P149" s="162"/>
      <c r="Q149" s="399"/>
      <c r="R149" s="155" t="s">
        <v>238</v>
      </c>
      <c r="S149" s="155" t="s">
        <v>239</v>
      </c>
      <c r="T149" s="155"/>
      <c r="U149" s="155"/>
      <c r="V149" s="162"/>
      <c r="W149" s="397"/>
      <c r="X149" s="155" t="s">
        <v>240</v>
      </c>
      <c r="Y149" s="155" t="s">
        <v>241</v>
      </c>
      <c r="Z149" s="155"/>
      <c r="AA149" s="155"/>
      <c r="AB149" s="162"/>
      <c r="AC149" s="397"/>
      <c r="AD149" s="155" t="s">
        <v>242</v>
      </c>
      <c r="AE149" s="155" t="s">
        <v>243</v>
      </c>
      <c r="AF149" s="155"/>
      <c r="AG149" s="155"/>
      <c r="AH149" s="155"/>
      <c r="AI149" s="162"/>
      <c r="AJ149" s="397"/>
      <c r="AK149" s="155" t="s">
        <v>244</v>
      </c>
      <c r="AL149" s="155" t="s">
        <v>245</v>
      </c>
      <c r="AM149" s="155"/>
      <c r="AN149" s="155"/>
      <c r="AO149" s="162"/>
      <c r="AP149" s="397"/>
      <c r="AQ149" s="198"/>
      <c r="AR149" s="198"/>
      <c r="AS149" s="198"/>
      <c r="AT149" s="301"/>
    </row>
    <row r="150" spans="1:46" ht="72.75" x14ac:dyDescent="0.25">
      <c r="A150" s="289" t="s">
        <v>246</v>
      </c>
      <c r="B150" s="290" t="s">
        <v>247</v>
      </c>
      <c r="C150" s="291" t="s">
        <v>248</v>
      </c>
      <c r="D150" s="152"/>
      <c r="E150" s="398">
        <v>2</v>
      </c>
      <c r="F150" s="291" t="s">
        <v>248</v>
      </c>
      <c r="G150" s="292" t="s">
        <v>249</v>
      </c>
      <c r="H150" s="287"/>
      <c r="I150" s="291" t="s">
        <v>248</v>
      </c>
      <c r="J150" s="292" t="s">
        <v>249</v>
      </c>
      <c r="K150" s="527"/>
      <c r="L150" s="291"/>
      <c r="M150" s="291"/>
      <c r="N150" s="175"/>
      <c r="O150" s="528" t="s">
        <v>265</v>
      </c>
      <c r="P150" s="528"/>
      <c r="Q150" s="528"/>
      <c r="R150" s="528"/>
      <c r="S150" s="528"/>
      <c r="T150" s="528"/>
      <c r="U150" s="528"/>
      <c r="V150" s="528"/>
      <c r="W150" s="528"/>
      <c r="X150" s="528"/>
      <c r="Y150" s="528"/>
      <c r="Z150" s="528"/>
      <c r="AA150" s="528"/>
      <c r="AB150" s="528"/>
      <c r="AC150" s="528"/>
      <c r="AD150" s="528"/>
      <c r="AE150" s="528"/>
      <c r="AF150" s="528"/>
      <c r="AG150" s="528"/>
      <c r="AH150" s="528"/>
      <c r="AI150" s="528"/>
      <c r="AJ150" s="528"/>
      <c r="AK150" s="528"/>
      <c r="AL150" s="528"/>
      <c r="AM150" s="528"/>
      <c r="AN150" s="528"/>
      <c r="AO150" s="528"/>
      <c r="AP150" s="528"/>
      <c r="AQ150" s="129"/>
      <c r="AR150" s="129"/>
      <c r="AS150" s="129"/>
      <c r="AT150" s="302"/>
    </row>
    <row r="151" spans="1:46" x14ac:dyDescent="0.25">
      <c r="A151" t="s">
        <v>18</v>
      </c>
      <c r="B151" s="293">
        <v>6532054000</v>
      </c>
      <c r="C151" s="168">
        <v>6532054000</v>
      </c>
      <c r="D151" s="294" t="s">
        <v>18</v>
      </c>
      <c r="E151" s="176" t="s">
        <v>186</v>
      </c>
      <c r="F151" s="170">
        <v>1.501998602751603E-2</v>
      </c>
      <c r="G151" s="168">
        <v>104552906.11867087</v>
      </c>
      <c r="H151" s="295" t="s">
        <v>18</v>
      </c>
      <c r="I151" s="172">
        <v>0.1098069024935879</v>
      </c>
      <c r="J151" s="171">
        <v>85647297.613851175</v>
      </c>
      <c r="K151" s="527"/>
      <c r="L151" s="173">
        <v>3049.2145068130721</v>
      </c>
      <c r="M151" s="174">
        <v>9.9992425789259862E-2</v>
      </c>
      <c r="N151" s="203" t="s">
        <v>18</v>
      </c>
      <c r="O151">
        <v>11.9</v>
      </c>
      <c r="P151" s="130">
        <v>11.9</v>
      </c>
      <c r="Q151" s="529"/>
      <c r="R151">
        <v>12.3</v>
      </c>
      <c r="S151">
        <v>1064</v>
      </c>
      <c r="T151" s="177">
        <v>12.3</v>
      </c>
      <c r="U151" s="177">
        <v>1064</v>
      </c>
      <c r="V151" s="178">
        <v>13.087199999999999</v>
      </c>
      <c r="W151" s="204" t="s">
        <v>18</v>
      </c>
      <c r="X151" s="130">
        <v>0.1</v>
      </c>
      <c r="Y151" s="130">
        <v>421</v>
      </c>
      <c r="Z151" s="177">
        <v>0.1</v>
      </c>
      <c r="AA151" s="177">
        <v>421</v>
      </c>
      <c r="AB151" s="178">
        <v>4.2100000000000005E-2</v>
      </c>
      <c r="AC151" s="294" t="s">
        <v>18</v>
      </c>
      <c r="AD151">
        <v>17.5</v>
      </c>
      <c r="AE151">
        <v>406</v>
      </c>
      <c r="AF151" s="177">
        <v>17.5</v>
      </c>
      <c r="AG151" s="151"/>
      <c r="AH151" s="177">
        <v>406</v>
      </c>
      <c r="AI151" s="178">
        <v>7.1049999999999995</v>
      </c>
      <c r="AJ151" s="294" t="s">
        <v>18</v>
      </c>
      <c r="AK151" s="176" t="s">
        <v>186</v>
      </c>
      <c r="AL151" s="176" t="s">
        <v>186</v>
      </c>
      <c r="AM151" s="177">
        <v>27.1875</v>
      </c>
      <c r="AN151" s="177">
        <v>115.88888888888889</v>
      </c>
      <c r="AO151" s="178">
        <v>3.1507291666666668</v>
      </c>
      <c r="AP151" s="529"/>
      <c r="AQ151" s="199">
        <v>10.186518704999999</v>
      </c>
      <c r="AR151" s="174">
        <v>4.0169736409690417E-4</v>
      </c>
      <c r="AS151" s="206">
        <v>2.8098467266871925E-4</v>
      </c>
      <c r="AT151" s="303"/>
    </row>
    <row r="152" spans="1:46" x14ac:dyDescent="0.25">
      <c r="A152" t="s">
        <v>10</v>
      </c>
      <c r="B152" s="130">
        <v>0</v>
      </c>
      <c r="C152" s="168">
        <v>0</v>
      </c>
      <c r="D152" s="294" t="s">
        <v>10</v>
      </c>
      <c r="E152" s="130">
        <v>0</v>
      </c>
      <c r="F152" s="170">
        <v>0</v>
      </c>
      <c r="G152" s="168">
        <v>0</v>
      </c>
      <c r="H152" s="295" t="s">
        <v>10</v>
      </c>
      <c r="I152" s="172">
        <v>0</v>
      </c>
      <c r="J152" s="171">
        <v>0</v>
      </c>
      <c r="K152" s="527"/>
      <c r="L152" s="173">
        <v>0</v>
      </c>
      <c r="M152" s="174">
        <v>0</v>
      </c>
      <c r="N152" s="203" t="s">
        <v>10</v>
      </c>
      <c r="O152">
        <v>0.7</v>
      </c>
      <c r="P152" s="130">
        <v>0.7</v>
      </c>
      <c r="Q152" s="529"/>
      <c r="R152">
        <v>0.9</v>
      </c>
      <c r="S152">
        <v>1057</v>
      </c>
      <c r="T152" s="177">
        <v>0.9</v>
      </c>
      <c r="U152" s="177">
        <v>1057</v>
      </c>
      <c r="V152" s="178">
        <v>0.95130000000000003</v>
      </c>
      <c r="W152" s="204" t="s">
        <v>10</v>
      </c>
      <c r="X152" s="176" t="s">
        <v>186</v>
      </c>
      <c r="Y152" s="176" t="s">
        <v>186</v>
      </c>
      <c r="Z152" s="177">
        <v>1.4076923076923085</v>
      </c>
      <c r="AA152" s="177">
        <v>61.842105263157919</v>
      </c>
      <c r="AB152" s="178">
        <v>8.7054655870445433E-2</v>
      </c>
      <c r="AC152" s="294" t="s">
        <v>10</v>
      </c>
      <c r="AD152">
        <v>0.8</v>
      </c>
      <c r="AE152">
        <v>272</v>
      </c>
      <c r="AF152" s="177">
        <v>0.8</v>
      </c>
      <c r="AG152" s="151"/>
      <c r="AH152" s="177">
        <v>272</v>
      </c>
      <c r="AI152" s="178">
        <v>0.21760000000000002</v>
      </c>
      <c r="AJ152" s="294" t="s">
        <v>10</v>
      </c>
      <c r="AK152" s="205" t="s">
        <v>186</v>
      </c>
      <c r="AL152" s="205" t="s">
        <v>186</v>
      </c>
      <c r="AM152" s="177">
        <v>27.1875</v>
      </c>
      <c r="AN152" s="177">
        <v>115.88888888888889</v>
      </c>
      <c r="AO152" s="178">
        <v>3.1507291666666668</v>
      </c>
      <c r="AP152" s="529"/>
      <c r="AQ152" s="199">
        <v>1.9195514730971661</v>
      </c>
      <c r="AR152" s="174">
        <v>7.569600462354043E-5</v>
      </c>
      <c r="AS152" s="188">
        <v>5.2948858973205521E-5</v>
      </c>
      <c r="AT152" s="304"/>
    </row>
    <row r="153" spans="1:46" x14ac:dyDescent="0.25">
      <c r="A153" t="s">
        <v>24</v>
      </c>
      <c r="B153" s="130">
        <v>0</v>
      </c>
      <c r="C153" s="168">
        <v>0</v>
      </c>
      <c r="D153" s="294" t="s">
        <v>24</v>
      </c>
      <c r="E153" s="130">
        <v>0</v>
      </c>
      <c r="F153" s="170">
        <v>0</v>
      </c>
      <c r="G153" s="168">
        <v>0</v>
      </c>
      <c r="H153" s="295" t="s">
        <v>24</v>
      </c>
      <c r="I153" s="172">
        <v>0</v>
      </c>
      <c r="J153" s="171">
        <v>0</v>
      </c>
      <c r="K153" s="527"/>
      <c r="L153" s="173">
        <v>0</v>
      </c>
      <c r="M153" s="174">
        <v>0</v>
      </c>
      <c r="N153" s="203" t="s">
        <v>24</v>
      </c>
      <c r="O153">
        <v>478.5</v>
      </c>
      <c r="P153" s="130">
        <v>478.5</v>
      </c>
      <c r="Q153" s="529"/>
      <c r="R153">
        <v>553.29999999999995</v>
      </c>
      <c r="S153">
        <v>1404</v>
      </c>
      <c r="T153" s="177">
        <v>553.29999999999995</v>
      </c>
      <c r="U153" s="177">
        <v>1404</v>
      </c>
      <c r="V153" s="178">
        <v>776.83319999999992</v>
      </c>
      <c r="W153" s="204" t="s">
        <v>24</v>
      </c>
      <c r="X153" s="176" t="s">
        <v>186</v>
      </c>
      <c r="Y153" s="176" t="s">
        <v>186</v>
      </c>
      <c r="Z153" s="177">
        <v>1.4076923076923085</v>
      </c>
      <c r="AA153" s="177">
        <v>61.842105263157919</v>
      </c>
      <c r="AB153" s="178">
        <v>8.7054655870445433E-2</v>
      </c>
      <c r="AC153" s="294" t="s">
        <v>24</v>
      </c>
      <c r="AD153">
        <v>1.5</v>
      </c>
      <c r="AE153">
        <v>286</v>
      </c>
      <c r="AF153" s="177">
        <v>1.5</v>
      </c>
      <c r="AG153" s="151"/>
      <c r="AH153" s="177">
        <v>286</v>
      </c>
      <c r="AI153" s="178">
        <v>0.42899999999999999</v>
      </c>
      <c r="AJ153" s="294" t="s">
        <v>24</v>
      </c>
      <c r="AK153">
        <v>1.8</v>
      </c>
      <c r="AL153">
        <v>110</v>
      </c>
      <c r="AM153" s="177">
        <v>1.8</v>
      </c>
      <c r="AN153" s="177">
        <v>110</v>
      </c>
      <c r="AO153" s="178">
        <v>0.19800000000000001</v>
      </c>
      <c r="AP153" s="529"/>
      <c r="AQ153" s="199">
        <v>338.69958412809711</v>
      </c>
      <c r="AR153" s="174">
        <v>1.335635206738417E-2</v>
      </c>
      <c r="AS153" s="188">
        <v>9.3426807072519609E-3</v>
      </c>
      <c r="AT153" s="304"/>
    </row>
    <row r="154" spans="1:46" x14ac:dyDescent="0.25">
      <c r="A154" t="s">
        <v>20</v>
      </c>
      <c r="B154" s="293">
        <v>6978836000</v>
      </c>
      <c r="C154" s="168">
        <v>6978836000</v>
      </c>
      <c r="D154" s="294" t="s">
        <v>20</v>
      </c>
      <c r="E154" s="296" t="s">
        <v>186</v>
      </c>
      <c r="F154" s="170">
        <v>1.501998602751603E-2</v>
      </c>
      <c r="G154" s="168">
        <v>104552906.11867087</v>
      </c>
      <c r="H154" s="295" t="s">
        <v>20</v>
      </c>
      <c r="I154" s="172">
        <v>0.11731751822179379</v>
      </c>
      <c r="J154" s="171">
        <v>91505435.180152938</v>
      </c>
      <c r="K154" s="527"/>
      <c r="L154" s="173">
        <v>3254.5320732131463</v>
      </c>
      <c r="M154" s="174">
        <v>0.10672537339777306</v>
      </c>
      <c r="N154" s="203" t="s">
        <v>20</v>
      </c>
      <c r="O154">
        <v>6.6</v>
      </c>
      <c r="P154" s="130">
        <v>6.6</v>
      </c>
      <c r="Q154" s="529"/>
      <c r="R154">
        <v>9.3000000000000007</v>
      </c>
      <c r="S154">
        <v>1011</v>
      </c>
      <c r="T154" s="177">
        <v>9.3000000000000007</v>
      </c>
      <c r="U154" s="177">
        <v>1011</v>
      </c>
      <c r="V154" s="178">
        <v>9.4023000000000003</v>
      </c>
      <c r="W154" s="204" t="s">
        <v>20</v>
      </c>
      <c r="X154" s="205" t="s">
        <v>186</v>
      </c>
      <c r="Y154" s="205" t="s">
        <v>186</v>
      </c>
      <c r="Z154" s="177">
        <v>1.4076923076923085</v>
      </c>
      <c r="AA154" s="177">
        <v>61.842105263157919</v>
      </c>
      <c r="AB154" s="178">
        <v>8.7054655870445433E-2</v>
      </c>
      <c r="AC154" s="294" t="s">
        <v>20</v>
      </c>
      <c r="AD154">
        <v>4.8</v>
      </c>
      <c r="AE154">
        <v>279</v>
      </c>
      <c r="AF154" s="177">
        <v>4.8</v>
      </c>
      <c r="AG154" s="151"/>
      <c r="AH154" s="177">
        <v>279</v>
      </c>
      <c r="AI154" s="178">
        <v>1.3391999999999999</v>
      </c>
      <c r="AJ154" s="294" t="s">
        <v>20</v>
      </c>
      <c r="AK154">
        <v>0.9</v>
      </c>
      <c r="AL154">
        <v>126</v>
      </c>
      <c r="AM154" s="177">
        <v>0.9</v>
      </c>
      <c r="AN154" s="177">
        <v>126</v>
      </c>
      <c r="AO154" s="178">
        <v>0.11340000000000001</v>
      </c>
      <c r="AP154" s="529"/>
      <c r="AQ154" s="199">
        <v>4.7663154480971661</v>
      </c>
      <c r="AR154" s="174">
        <v>1.8795590597749619E-4</v>
      </c>
      <c r="AS154" s="188">
        <v>1.3147392399741754E-4</v>
      </c>
      <c r="AT154" s="304"/>
    </row>
    <row r="155" spans="1:46" x14ac:dyDescent="0.25">
      <c r="A155" t="s">
        <v>26</v>
      </c>
      <c r="B155" s="293">
        <v>1609433000</v>
      </c>
      <c r="C155" s="168">
        <v>1609433000</v>
      </c>
      <c r="D155" s="294" t="s">
        <v>26</v>
      </c>
      <c r="E155" s="176" t="s">
        <v>186</v>
      </c>
      <c r="F155" s="170">
        <v>1.501998602751603E-2</v>
      </c>
      <c r="G155" s="168">
        <v>104552906.11867087</v>
      </c>
      <c r="H155" s="295" t="s">
        <v>26</v>
      </c>
      <c r="I155" s="172">
        <v>2.7055326318637697E-2</v>
      </c>
      <c r="J155" s="171">
        <v>21102640.477337349</v>
      </c>
      <c r="K155" s="527"/>
      <c r="L155" s="173">
        <v>787.03616473594934</v>
      </c>
      <c r="M155" s="174">
        <v>2.5809156791030432E-2</v>
      </c>
      <c r="N155" s="203" t="s">
        <v>26</v>
      </c>
      <c r="O155">
        <v>1750.3</v>
      </c>
      <c r="P155" s="130">
        <v>1750.3</v>
      </c>
      <c r="Q155" s="529"/>
      <c r="R155">
        <v>1636.7</v>
      </c>
      <c r="S155">
        <v>1343</v>
      </c>
      <c r="T155" s="177">
        <v>1636.7</v>
      </c>
      <c r="U155" s="177">
        <v>1343</v>
      </c>
      <c r="V155" s="178">
        <v>2198.0880999999999</v>
      </c>
      <c r="W155" s="204" t="s">
        <v>26</v>
      </c>
      <c r="X155">
        <v>46.3</v>
      </c>
      <c r="Y155">
        <v>115</v>
      </c>
      <c r="Z155" s="177">
        <v>46.3</v>
      </c>
      <c r="AA155" s="177">
        <v>115</v>
      </c>
      <c r="AB155" s="178">
        <v>5.3244999999999996</v>
      </c>
      <c r="AC155" s="294" t="s">
        <v>26</v>
      </c>
      <c r="AD155">
        <v>2581.9</v>
      </c>
      <c r="AE155">
        <v>261</v>
      </c>
      <c r="AF155" s="177">
        <v>2581.9</v>
      </c>
      <c r="AG155" s="151"/>
      <c r="AH155" s="177">
        <v>261</v>
      </c>
      <c r="AI155" s="178">
        <v>673.87590000000012</v>
      </c>
      <c r="AJ155" s="294" t="s">
        <v>26</v>
      </c>
      <c r="AK155">
        <v>309.2</v>
      </c>
      <c r="AL155">
        <v>141</v>
      </c>
      <c r="AM155" s="177">
        <v>309.2</v>
      </c>
      <c r="AN155" s="177">
        <v>141</v>
      </c>
      <c r="AO155" s="178">
        <v>43.597199999999994</v>
      </c>
      <c r="AP155" s="529"/>
      <c r="AQ155" s="199">
        <v>1272.33781092</v>
      </c>
      <c r="AR155" s="174">
        <v>5.0173642211693098E-2</v>
      </c>
      <c r="AS155" s="188">
        <v>3.509613379003667E-2</v>
      </c>
      <c r="AT155" s="304"/>
    </row>
    <row r="156" spans="1:46" x14ac:dyDescent="0.25">
      <c r="A156" t="s">
        <v>28</v>
      </c>
      <c r="B156" s="176" t="s">
        <v>186</v>
      </c>
      <c r="C156" s="168">
        <v>153499937.5</v>
      </c>
      <c r="D156" s="294" t="s">
        <v>28</v>
      </c>
      <c r="E156" s="176">
        <v>0</v>
      </c>
      <c r="F156" s="170">
        <v>0</v>
      </c>
      <c r="G156" s="168">
        <v>0</v>
      </c>
      <c r="H156" s="295" t="s">
        <v>28</v>
      </c>
      <c r="I156" s="172">
        <v>2.5804062045161197E-3</v>
      </c>
      <c r="J156" s="171">
        <v>2012667.8118046874</v>
      </c>
      <c r="K156" s="527"/>
      <c r="L156" s="173">
        <v>70.540517769434615</v>
      </c>
      <c r="M156" s="174">
        <v>2.3132244295821077E-3</v>
      </c>
      <c r="N156" s="203" t="s">
        <v>28</v>
      </c>
      <c r="O156">
        <v>2061.5</v>
      </c>
      <c r="P156" s="130">
        <v>2061.5</v>
      </c>
      <c r="Q156" s="529"/>
      <c r="R156">
        <v>2293.1999999999998</v>
      </c>
      <c r="S156">
        <v>1402</v>
      </c>
      <c r="T156" s="177">
        <v>2293.1999999999998</v>
      </c>
      <c r="U156" s="177">
        <v>1402</v>
      </c>
      <c r="V156" s="178">
        <v>3215.0663999999997</v>
      </c>
      <c r="W156" s="204" t="s">
        <v>28</v>
      </c>
      <c r="X156" s="176" t="s">
        <v>186</v>
      </c>
      <c r="Y156" s="176" t="s">
        <v>186</v>
      </c>
      <c r="Z156" s="177">
        <v>1.4076923076923085</v>
      </c>
      <c r="AA156" s="177">
        <v>61.842105263157919</v>
      </c>
      <c r="AB156" s="178">
        <v>8.7054655870445433E-2</v>
      </c>
      <c r="AC156" s="294" t="s">
        <v>28</v>
      </c>
      <c r="AD156">
        <v>21.3</v>
      </c>
      <c r="AE156">
        <v>220</v>
      </c>
      <c r="AF156" s="177">
        <v>21.3</v>
      </c>
      <c r="AG156" s="151"/>
      <c r="AH156" s="177">
        <v>220</v>
      </c>
      <c r="AI156" s="178">
        <v>4.6859999999999999</v>
      </c>
      <c r="AJ156" s="294" t="s">
        <v>28</v>
      </c>
      <c r="AK156">
        <v>512.6</v>
      </c>
      <c r="AL156">
        <v>153</v>
      </c>
      <c r="AM156" s="177">
        <v>512.6</v>
      </c>
      <c r="AN156" s="177">
        <v>153</v>
      </c>
      <c r="AO156" s="178">
        <v>78.427800000000005</v>
      </c>
      <c r="AP156" s="529"/>
      <c r="AQ156" s="199">
        <v>1436.7252161280969</v>
      </c>
      <c r="AR156" s="174">
        <v>5.6656130417443877E-2</v>
      </c>
      <c r="AS156" s="188">
        <v>3.9630591790941819E-2</v>
      </c>
      <c r="AT156" s="304"/>
    </row>
    <row r="157" spans="1:46" x14ac:dyDescent="0.25">
      <c r="A157" t="s">
        <v>30</v>
      </c>
      <c r="B157" s="130">
        <v>0</v>
      </c>
      <c r="C157" s="168">
        <v>0</v>
      </c>
      <c r="D157" s="294" t="s">
        <v>30</v>
      </c>
      <c r="E157" s="130">
        <v>0</v>
      </c>
      <c r="F157" s="170">
        <v>0</v>
      </c>
      <c r="G157" s="168">
        <v>0</v>
      </c>
      <c r="H157" s="295" t="s">
        <v>30</v>
      </c>
      <c r="I157" s="172">
        <v>0</v>
      </c>
      <c r="J157" s="171">
        <v>0</v>
      </c>
      <c r="K157" s="527"/>
      <c r="L157" s="173">
        <v>0</v>
      </c>
      <c r="M157" s="174">
        <v>0</v>
      </c>
      <c r="N157" s="203" t="s">
        <v>30</v>
      </c>
      <c r="O157" s="181" t="s">
        <v>61</v>
      </c>
      <c r="P157" s="180">
        <v>5.833333333333333</v>
      </c>
      <c r="Q157" s="529"/>
      <c r="R157" s="181" t="s">
        <v>61</v>
      </c>
      <c r="S157" s="181" t="s">
        <v>61</v>
      </c>
      <c r="T157" s="177">
        <v>6.3833333333333329</v>
      </c>
      <c r="U157" s="177">
        <v>1177</v>
      </c>
      <c r="V157" s="178">
        <v>7.5131833333333331</v>
      </c>
      <c r="W157" s="204" t="s">
        <v>30</v>
      </c>
      <c r="X157" s="181" t="s">
        <v>61</v>
      </c>
      <c r="Y157" s="181" t="s">
        <v>61</v>
      </c>
      <c r="Z157" s="177">
        <v>0.48333333333333334</v>
      </c>
      <c r="AA157" s="177">
        <v>244</v>
      </c>
      <c r="AB157" s="178">
        <v>0.11793333333333332</v>
      </c>
      <c r="AC157" s="294" t="s">
        <v>30</v>
      </c>
      <c r="AD157" s="181" t="s">
        <v>61</v>
      </c>
      <c r="AE157" s="181" t="s">
        <v>61</v>
      </c>
      <c r="AF157" s="177">
        <v>5.5166666666666666</v>
      </c>
      <c r="AG157" s="182"/>
      <c r="AH157" s="177">
        <v>275</v>
      </c>
      <c r="AI157" s="178">
        <v>1.5170833333333333</v>
      </c>
      <c r="AJ157" s="294" t="s">
        <v>30</v>
      </c>
      <c r="AK157" s="181" t="s">
        <v>61</v>
      </c>
      <c r="AL157" s="181" t="s">
        <v>61</v>
      </c>
      <c r="AM157" s="177">
        <v>8.2333333333333325</v>
      </c>
      <c r="AN157" s="177">
        <v>97</v>
      </c>
      <c r="AO157" s="178">
        <v>0.79863333333333331</v>
      </c>
      <c r="AP157" s="529"/>
      <c r="AQ157" s="199">
        <v>4.332840599999999</v>
      </c>
      <c r="AR157" s="174">
        <v>1.7086216581703597E-4</v>
      </c>
      <c r="AS157" s="188">
        <v>1.1951696482127424E-4</v>
      </c>
      <c r="AT157" s="304"/>
    </row>
    <row r="158" spans="1:46" x14ac:dyDescent="0.25">
      <c r="A158" t="s">
        <v>34</v>
      </c>
      <c r="B158" s="293">
        <v>2694033000</v>
      </c>
      <c r="C158" s="168">
        <v>2694033000</v>
      </c>
      <c r="D158" s="294" t="s">
        <v>34</v>
      </c>
      <c r="E158" s="130">
        <v>0</v>
      </c>
      <c r="F158" s="170">
        <v>0</v>
      </c>
      <c r="G158" s="168">
        <v>0</v>
      </c>
      <c r="H158" s="295" t="s">
        <v>34</v>
      </c>
      <c r="I158" s="172">
        <v>4.5287962859080481E-2</v>
      </c>
      <c r="J158" s="171">
        <v>35323750.558788456</v>
      </c>
      <c r="K158" s="527"/>
      <c r="L158" s="173">
        <v>1238.0362220534664</v>
      </c>
      <c r="M158" s="174">
        <v>4.0598732815121663E-2</v>
      </c>
      <c r="N158" s="203" t="s">
        <v>34</v>
      </c>
      <c r="O158" s="183">
        <v>36</v>
      </c>
      <c r="P158" s="130">
        <v>18</v>
      </c>
      <c r="Q158" s="529"/>
      <c r="R158" s="183">
        <v>37.5</v>
      </c>
      <c r="S158" s="183">
        <v>1396</v>
      </c>
      <c r="T158" s="177">
        <v>37.5</v>
      </c>
      <c r="U158" s="177">
        <v>1396</v>
      </c>
      <c r="V158" s="178">
        <v>52.35</v>
      </c>
      <c r="W158" s="204" t="s">
        <v>34</v>
      </c>
      <c r="X158" s="176" t="s">
        <v>186</v>
      </c>
      <c r="Y158" s="176" t="s">
        <v>186</v>
      </c>
      <c r="Z158" s="305">
        <v>1.4076923076923085</v>
      </c>
      <c r="AA158" s="305">
        <v>61.842105263157919</v>
      </c>
      <c r="AB158" s="178">
        <v>8.7054655870445433E-2</v>
      </c>
      <c r="AC158" s="294" t="s">
        <v>34</v>
      </c>
      <c r="AD158" s="183">
        <v>18.899999999999999</v>
      </c>
      <c r="AE158" s="183">
        <v>267</v>
      </c>
      <c r="AF158" s="177">
        <v>18.899999999999999</v>
      </c>
      <c r="AG158" s="151"/>
      <c r="AH158" s="177">
        <v>267</v>
      </c>
      <c r="AI158" s="178">
        <v>5.0462999999999996</v>
      </c>
      <c r="AJ158" s="294" t="s">
        <v>34</v>
      </c>
      <c r="AK158" s="183">
        <v>29.9</v>
      </c>
      <c r="AL158" s="183">
        <v>97</v>
      </c>
      <c r="AM158" s="177">
        <v>29.9</v>
      </c>
      <c r="AN158" s="177">
        <v>97</v>
      </c>
      <c r="AO158" s="178">
        <v>2.9002999999999997</v>
      </c>
      <c r="AP158" s="529"/>
      <c r="AQ158" s="199">
        <v>26.303119968097167</v>
      </c>
      <c r="AR158" s="174">
        <v>1.0372428760694332E-3</v>
      </c>
      <c r="AS158" s="188">
        <v>7.2554459167429924E-4</v>
      </c>
      <c r="AT158" s="304"/>
    </row>
    <row r="159" spans="1:46" x14ac:dyDescent="0.25">
      <c r="A159" t="s">
        <v>32</v>
      </c>
      <c r="B159" s="130">
        <v>0</v>
      </c>
      <c r="C159" s="168">
        <v>0</v>
      </c>
      <c r="D159" s="294" t="s">
        <v>32</v>
      </c>
      <c r="E159" s="130">
        <v>0</v>
      </c>
      <c r="F159" s="170">
        <v>0</v>
      </c>
      <c r="G159" s="168">
        <v>0</v>
      </c>
      <c r="H159" s="295" t="s">
        <v>32</v>
      </c>
      <c r="I159" s="172">
        <v>0</v>
      </c>
      <c r="J159" s="171">
        <v>0</v>
      </c>
      <c r="K159" s="527"/>
      <c r="L159" s="173">
        <v>0</v>
      </c>
      <c r="M159" s="174">
        <v>0</v>
      </c>
      <c r="N159" s="203" t="s">
        <v>32</v>
      </c>
      <c r="O159" s="130">
        <v>0</v>
      </c>
      <c r="P159" s="130">
        <v>0</v>
      </c>
      <c r="Q159" s="529"/>
      <c r="R159" s="130">
        <v>0</v>
      </c>
      <c r="S159" s="130">
        <v>0</v>
      </c>
      <c r="T159" s="177">
        <v>0</v>
      </c>
      <c r="U159" s="177">
        <v>0</v>
      </c>
      <c r="V159" s="178">
        <v>0</v>
      </c>
      <c r="W159" s="204" t="s">
        <v>32</v>
      </c>
      <c r="X159" s="130">
        <v>0</v>
      </c>
      <c r="Y159" s="130">
        <v>0</v>
      </c>
      <c r="Z159" s="177">
        <v>0</v>
      </c>
      <c r="AA159" s="177">
        <v>0</v>
      </c>
      <c r="AB159" s="178">
        <v>0</v>
      </c>
      <c r="AC159" s="294" t="s">
        <v>32</v>
      </c>
      <c r="AD159" s="130">
        <v>0</v>
      </c>
      <c r="AE159" s="130">
        <v>0</v>
      </c>
      <c r="AF159" s="177">
        <v>0</v>
      </c>
      <c r="AG159" s="151"/>
      <c r="AH159" s="177">
        <v>0</v>
      </c>
      <c r="AI159" s="178">
        <v>0</v>
      </c>
      <c r="AJ159" s="294" t="s">
        <v>32</v>
      </c>
      <c r="AK159" s="130">
        <v>0</v>
      </c>
      <c r="AL159" s="130">
        <v>0</v>
      </c>
      <c r="AM159" s="177">
        <v>0</v>
      </c>
      <c r="AN159" s="177">
        <v>0</v>
      </c>
      <c r="AO159" s="178">
        <v>0</v>
      </c>
      <c r="AP159" s="529"/>
      <c r="AQ159" s="199">
        <v>0</v>
      </c>
      <c r="AR159" s="174">
        <v>0</v>
      </c>
      <c r="AS159" s="188">
        <v>0</v>
      </c>
      <c r="AT159" s="304"/>
    </row>
    <row r="160" spans="1:46" x14ac:dyDescent="0.25">
      <c r="A160" t="s">
        <v>35</v>
      </c>
      <c r="B160" s="176" t="s">
        <v>186</v>
      </c>
      <c r="C160" s="168">
        <v>153499937.5</v>
      </c>
      <c r="D160" s="294" t="s">
        <v>35</v>
      </c>
      <c r="E160" s="176" t="s">
        <v>186</v>
      </c>
      <c r="F160" s="170">
        <v>1.501998602751603E-2</v>
      </c>
      <c r="G160" s="168">
        <v>104552906.11867087</v>
      </c>
      <c r="H160" s="295" t="s">
        <v>35</v>
      </c>
      <c r="I160" s="172">
        <v>2.5804062045161197E-3</v>
      </c>
      <c r="J160" s="171">
        <v>2012667.8118046874</v>
      </c>
      <c r="K160" s="527"/>
      <c r="L160" s="173">
        <v>117.96571598486372</v>
      </c>
      <c r="M160" s="174">
        <v>3.8684317141144012E-3</v>
      </c>
      <c r="N160" s="203" t="s">
        <v>35</v>
      </c>
      <c r="O160">
        <v>76.7</v>
      </c>
      <c r="P160" s="130">
        <v>76.7</v>
      </c>
      <c r="Q160" s="529"/>
      <c r="R160" s="130">
        <v>118</v>
      </c>
      <c r="S160" s="130">
        <v>1236</v>
      </c>
      <c r="T160" s="177">
        <v>118</v>
      </c>
      <c r="U160" s="177">
        <v>1236</v>
      </c>
      <c r="V160" s="178">
        <v>145.84800000000001</v>
      </c>
      <c r="W160" s="204" t="s">
        <v>35</v>
      </c>
      <c r="X160">
        <v>1.1000000000000001</v>
      </c>
      <c r="Y160">
        <v>442</v>
      </c>
      <c r="Z160" s="177">
        <v>1.1000000000000001</v>
      </c>
      <c r="AA160" s="177">
        <v>442</v>
      </c>
      <c r="AB160" s="178">
        <v>0.48620000000000002</v>
      </c>
      <c r="AC160" s="294" t="s">
        <v>35</v>
      </c>
      <c r="AD160">
        <v>61.5</v>
      </c>
      <c r="AE160">
        <v>127</v>
      </c>
      <c r="AF160" s="177">
        <v>61.5</v>
      </c>
      <c r="AG160" s="151"/>
      <c r="AH160" s="177">
        <v>127</v>
      </c>
      <c r="AI160" s="178">
        <v>7.8105000000000002</v>
      </c>
      <c r="AJ160" s="294" t="s">
        <v>35</v>
      </c>
      <c r="AK160">
        <v>34.299999999999997</v>
      </c>
      <c r="AL160">
        <v>50</v>
      </c>
      <c r="AM160" s="177">
        <v>34.299999999999997</v>
      </c>
      <c r="AN160" s="177">
        <v>50</v>
      </c>
      <c r="AO160" s="178">
        <v>1.7150000000000001</v>
      </c>
      <c r="AP160" s="529"/>
      <c r="AQ160" s="199">
        <v>67.892485320000006</v>
      </c>
      <c r="AR160" s="174">
        <v>2.6772868322173043E-3</v>
      </c>
      <c r="AS160" s="188">
        <v>1.8727445869158724E-3</v>
      </c>
      <c r="AT160" s="304"/>
    </row>
    <row r="161" spans="1:46" x14ac:dyDescent="0.25">
      <c r="A161" t="s">
        <v>37</v>
      </c>
      <c r="B161" s="293">
        <v>7539109000</v>
      </c>
      <c r="C161" s="168">
        <v>7539109000</v>
      </c>
      <c r="D161" s="294" t="s">
        <v>37</v>
      </c>
      <c r="E161" s="176" t="s">
        <v>186</v>
      </c>
      <c r="F161" s="170">
        <v>1.501998602751603E-2</v>
      </c>
      <c r="G161" s="168">
        <v>104552906.11867087</v>
      </c>
      <c r="H161" s="295" t="s">
        <v>37</v>
      </c>
      <c r="I161" s="172">
        <v>0.12673597108222481</v>
      </c>
      <c r="J161" s="171">
        <v>98851649.460684791</v>
      </c>
      <c r="K161" s="527"/>
      <c r="L161" s="173">
        <v>3512.0041488107954</v>
      </c>
      <c r="M161" s="174">
        <v>0.11516861586381809</v>
      </c>
      <c r="N161" s="203" t="s">
        <v>37</v>
      </c>
      <c r="O161">
        <v>167</v>
      </c>
      <c r="P161" s="130">
        <v>167</v>
      </c>
      <c r="Q161" s="529"/>
      <c r="R161" s="176" t="s">
        <v>186</v>
      </c>
      <c r="S161" s="176" t="s">
        <v>186</v>
      </c>
      <c r="T161" s="177">
        <v>482.68333333333493</v>
      </c>
      <c r="U161" s="177">
        <v>1323.3947368421052</v>
      </c>
      <c r="V161" s="178">
        <v>638.78058289473893</v>
      </c>
      <c r="W161" s="204" t="s">
        <v>37</v>
      </c>
      <c r="X161">
        <v>1.9</v>
      </c>
      <c r="Y161">
        <v>486</v>
      </c>
      <c r="Z161" s="177">
        <v>1.9</v>
      </c>
      <c r="AA161" s="177">
        <v>486</v>
      </c>
      <c r="AB161" s="178">
        <v>0.92339999999999989</v>
      </c>
      <c r="AC161" s="294" t="s">
        <v>37</v>
      </c>
      <c r="AD161">
        <v>64.3</v>
      </c>
      <c r="AE161">
        <v>269</v>
      </c>
      <c r="AF161" s="177">
        <v>64.3</v>
      </c>
      <c r="AG161" s="151"/>
      <c r="AH161" s="177">
        <v>269</v>
      </c>
      <c r="AI161" s="178">
        <v>17.296699999999998</v>
      </c>
      <c r="AJ161" s="294" t="s">
        <v>37</v>
      </c>
      <c r="AK161">
        <v>22.3</v>
      </c>
      <c r="AL161">
        <v>68</v>
      </c>
      <c r="AM161" s="177">
        <v>22.3</v>
      </c>
      <c r="AN161" s="177">
        <v>68</v>
      </c>
      <c r="AO161" s="178">
        <v>1.5164</v>
      </c>
      <c r="AP161" s="529"/>
      <c r="AQ161" s="199">
        <v>286.85004130894828</v>
      </c>
      <c r="AR161" s="174">
        <v>1.1311706071705742E-2</v>
      </c>
      <c r="AS161" s="188">
        <v>7.912464237918802E-3</v>
      </c>
      <c r="AT161" s="304"/>
    </row>
    <row r="162" spans="1:46" x14ac:dyDescent="0.25">
      <c r="A162" t="s">
        <v>41</v>
      </c>
      <c r="B162" s="130">
        <v>0</v>
      </c>
      <c r="C162" s="168">
        <v>0</v>
      </c>
      <c r="D162" s="294" t="s">
        <v>41</v>
      </c>
      <c r="E162" s="130">
        <v>0</v>
      </c>
      <c r="F162" s="170">
        <v>0</v>
      </c>
      <c r="G162" s="168">
        <v>0</v>
      </c>
      <c r="H162" s="295" t="s">
        <v>41</v>
      </c>
      <c r="I162" s="172">
        <v>0</v>
      </c>
      <c r="J162" s="171">
        <v>0</v>
      </c>
      <c r="K162" s="527"/>
      <c r="L162" s="173">
        <v>0</v>
      </c>
      <c r="M162" s="174">
        <v>0</v>
      </c>
      <c r="N162" s="203" t="s">
        <v>41</v>
      </c>
      <c r="O162">
        <v>10.5</v>
      </c>
      <c r="P162" s="130">
        <v>10.5</v>
      </c>
      <c r="Q162" s="529"/>
      <c r="R162">
        <v>14.6</v>
      </c>
      <c r="S162">
        <v>1187</v>
      </c>
      <c r="T162" s="177">
        <v>14.6</v>
      </c>
      <c r="U162" s="177">
        <v>1187</v>
      </c>
      <c r="V162" s="178">
        <v>17.330200000000001</v>
      </c>
      <c r="W162" s="204" t="s">
        <v>41</v>
      </c>
      <c r="X162" s="176" t="s">
        <v>186</v>
      </c>
      <c r="Y162" s="176" t="s">
        <v>186</v>
      </c>
      <c r="Z162" s="177">
        <v>1.4076923076923085</v>
      </c>
      <c r="AA162" s="177">
        <v>61.842105263157919</v>
      </c>
      <c r="AB162" s="178">
        <v>8.7054655870445433E-2</v>
      </c>
      <c r="AC162" s="294" t="s">
        <v>41</v>
      </c>
      <c r="AD162">
        <v>3.1</v>
      </c>
      <c r="AE162">
        <v>262</v>
      </c>
      <c r="AF162" s="177">
        <v>3.1</v>
      </c>
      <c r="AG162" s="151"/>
      <c r="AH162" s="177">
        <v>262</v>
      </c>
      <c r="AI162" s="178">
        <v>0.81220000000000003</v>
      </c>
      <c r="AJ162" s="294" t="s">
        <v>41</v>
      </c>
      <c r="AK162">
        <v>1.1000000000000001</v>
      </c>
      <c r="AL162">
        <v>130</v>
      </c>
      <c r="AM162" s="177">
        <v>1.1000000000000001</v>
      </c>
      <c r="AN162" s="177">
        <v>130</v>
      </c>
      <c r="AO162" s="178">
        <v>0.14300000000000002</v>
      </c>
      <c r="AP162" s="529"/>
      <c r="AQ162" s="199">
        <v>8.0030412480971673</v>
      </c>
      <c r="AR162" s="174">
        <v>3.155936456035232E-4</v>
      </c>
      <c r="AS162" s="188">
        <v>2.207556860762512E-4</v>
      </c>
      <c r="AT162" s="304"/>
    </row>
    <row r="163" spans="1:46" x14ac:dyDescent="0.25">
      <c r="A163" t="s">
        <v>44</v>
      </c>
      <c r="B163" s="176" t="s">
        <v>186</v>
      </c>
      <c r="C163" s="168">
        <v>153499937.5</v>
      </c>
      <c r="D163" s="294" t="s">
        <v>44</v>
      </c>
      <c r="E163" s="176" t="s">
        <v>186</v>
      </c>
      <c r="F163" s="170">
        <v>1.501998602751603E-2</v>
      </c>
      <c r="G163" s="168">
        <v>104552906.11867087</v>
      </c>
      <c r="H163" s="295" t="s">
        <v>44</v>
      </c>
      <c r="I163" s="172">
        <v>2.5804062045161197E-3</v>
      </c>
      <c r="J163" s="171">
        <v>2012667.8118046874</v>
      </c>
      <c r="K163" s="527"/>
      <c r="L163" s="173">
        <v>117.96571598486372</v>
      </c>
      <c r="M163" s="174">
        <v>3.8684317141144012E-3</v>
      </c>
      <c r="N163" s="203" t="s">
        <v>44</v>
      </c>
      <c r="O163">
        <v>404.1</v>
      </c>
      <c r="P163" s="130">
        <v>404.1</v>
      </c>
      <c r="Q163" s="529"/>
      <c r="R163">
        <v>551.5</v>
      </c>
      <c r="S163">
        <v>1292</v>
      </c>
      <c r="T163" s="177">
        <v>551.5</v>
      </c>
      <c r="U163" s="177">
        <v>1292</v>
      </c>
      <c r="V163" s="178">
        <v>712.53800000000001</v>
      </c>
      <c r="W163" s="204" t="s">
        <v>44</v>
      </c>
      <c r="X163" s="176" t="s">
        <v>186</v>
      </c>
      <c r="Y163" s="176" t="s">
        <v>186</v>
      </c>
      <c r="Z163" s="177">
        <v>1.4076923076923085</v>
      </c>
      <c r="AA163" s="177">
        <v>61.842105263157919</v>
      </c>
      <c r="AB163" s="178">
        <v>8.7054655870445433E-2</v>
      </c>
      <c r="AC163" s="294" t="s">
        <v>44</v>
      </c>
      <c r="AD163">
        <v>169.8</v>
      </c>
      <c r="AE163">
        <v>273</v>
      </c>
      <c r="AF163" s="177">
        <v>169.8</v>
      </c>
      <c r="AG163" s="151"/>
      <c r="AH163" s="177">
        <v>273</v>
      </c>
      <c r="AI163" s="178">
        <v>46.355400000000003</v>
      </c>
      <c r="AJ163" s="294" t="s">
        <v>44</v>
      </c>
      <c r="AK163">
        <v>2.2000000000000002</v>
      </c>
      <c r="AL163">
        <v>142</v>
      </c>
      <c r="AM163" s="177">
        <v>2.2000000000000002</v>
      </c>
      <c r="AN163" s="177">
        <v>142</v>
      </c>
      <c r="AO163" s="178">
        <v>0.31240000000000001</v>
      </c>
      <c r="AP163" s="529"/>
      <c r="AQ163" s="199">
        <v>330.74796748809717</v>
      </c>
      <c r="AR163" s="174">
        <v>1.3042786310809332E-2</v>
      </c>
      <c r="AS163" s="188">
        <v>9.1233435162564897E-3</v>
      </c>
      <c r="AT163" s="304"/>
    </row>
    <row r="164" spans="1:46" x14ac:dyDescent="0.25">
      <c r="A164" t="s">
        <v>45</v>
      </c>
      <c r="B164" s="293">
        <v>4161000</v>
      </c>
      <c r="C164" s="168">
        <v>4161000</v>
      </c>
      <c r="D164" s="294" t="s">
        <v>45</v>
      </c>
      <c r="E164" s="293">
        <v>2315000</v>
      </c>
      <c r="F164" s="170">
        <v>3.3508882242116219E-4</v>
      </c>
      <c r="G164" s="168">
        <v>2332526.1506790938</v>
      </c>
      <c r="H164" s="295" t="s">
        <v>45</v>
      </c>
      <c r="I164" s="172">
        <v>6.9948368656447006E-5</v>
      </c>
      <c r="J164" s="171">
        <v>54558.398533024185</v>
      </c>
      <c r="K164" s="527"/>
      <c r="L164" s="173">
        <v>2.9702111515226166</v>
      </c>
      <c r="M164" s="174">
        <v>9.7401680820897527E-5</v>
      </c>
      <c r="N164" s="203" t="s">
        <v>45</v>
      </c>
      <c r="O164">
        <v>3296</v>
      </c>
      <c r="P164" s="130">
        <v>3296</v>
      </c>
      <c r="Q164" s="529"/>
      <c r="R164" s="176" t="s">
        <v>186</v>
      </c>
      <c r="S164" s="176" t="s">
        <v>186</v>
      </c>
      <c r="T164" s="177">
        <v>482.68333333333493</v>
      </c>
      <c r="U164" s="177">
        <v>1323.3947368421052</v>
      </c>
      <c r="V164" s="178">
        <v>638.78058289473893</v>
      </c>
      <c r="W164" s="204" t="s">
        <v>45</v>
      </c>
      <c r="X164">
        <v>0.9</v>
      </c>
      <c r="Y164">
        <v>298</v>
      </c>
      <c r="Z164" s="177">
        <v>0.9</v>
      </c>
      <c r="AA164" s="177">
        <v>298</v>
      </c>
      <c r="AB164" s="178">
        <v>0.26819999999999999</v>
      </c>
      <c r="AC164" s="294" t="s">
        <v>45</v>
      </c>
      <c r="AD164">
        <v>11700.2</v>
      </c>
      <c r="AE164">
        <v>288</v>
      </c>
      <c r="AF164" s="177">
        <v>11700.2</v>
      </c>
      <c r="AG164" s="151"/>
      <c r="AH164" s="177">
        <v>288</v>
      </c>
      <c r="AI164" s="178">
        <v>3369.6576000000005</v>
      </c>
      <c r="AJ164" s="294" t="s">
        <v>45</v>
      </c>
      <c r="AK164">
        <v>66</v>
      </c>
      <c r="AL164">
        <v>78</v>
      </c>
      <c r="AM164" s="177">
        <v>66</v>
      </c>
      <c r="AN164" s="177">
        <v>78</v>
      </c>
      <c r="AO164" s="178">
        <v>5.1480000000000006</v>
      </c>
      <c r="AP164" s="529"/>
      <c r="AQ164" s="199">
        <v>1748.4349691889486</v>
      </c>
      <c r="AR164" s="174">
        <v>6.8948159695943201E-2</v>
      </c>
      <c r="AS164" s="188">
        <v>4.8228785685040278E-2</v>
      </c>
      <c r="AT164" s="304"/>
    </row>
    <row r="165" spans="1:46" x14ac:dyDescent="0.25">
      <c r="A165" t="s">
        <v>46</v>
      </c>
      <c r="B165" s="293">
        <v>362147000</v>
      </c>
      <c r="C165" s="168">
        <v>362147000</v>
      </c>
      <c r="D165" s="294" t="s">
        <v>46</v>
      </c>
      <c r="E165" s="293">
        <v>971589000</v>
      </c>
      <c r="F165" s="170">
        <v>0.14063439044810133</v>
      </c>
      <c r="G165" s="168">
        <v>978944600.52360702</v>
      </c>
      <c r="H165" s="295" t="s">
        <v>46</v>
      </c>
      <c r="I165" s="172">
        <v>6.0878615390113702E-3</v>
      </c>
      <c r="J165" s="171">
        <v>4748416.3310596272</v>
      </c>
      <c r="K165" s="527"/>
      <c r="L165" s="173">
        <v>610.47303164527682</v>
      </c>
      <c r="M165" s="174">
        <v>2.0019148924007454E-2</v>
      </c>
      <c r="N165" s="203" t="s">
        <v>46</v>
      </c>
      <c r="O165">
        <v>1876.7</v>
      </c>
      <c r="P165" s="130">
        <v>1876.7</v>
      </c>
      <c r="Q165" s="529"/>
      <c r="R165">
        <v>52.2</v>
      </c>
      <c r="S165">
        <v>1250</v>
      </c>
      <c r="T165" s="177">
        <v>52.2</v>
      </c>
      <c r="U165" s="177">
        <v>1250</v>
      </c>
      <c r="V165" s="178">
        <v>65.25</v>
      </c>
      <c r="W165" s="204" t="s">
        <v>46</v>
      </c>
      <c r="X165">
        <v>7.3</v>
      </c>
      <c r="Y165">
        <v>369</v>
      </c>
      <c r="Z165" s="177">
        <v>7.3</v>
      </c>
      <c r="AA165" s="177">
        <v>369</v>
      </c>
      <c r="AB165" s="178">
        <v>2.6936999999999998</v>
      </c>
      <c r="AC165" s="294" t="s">
        <v>46</v>
      </c>
      <c r="AD165">
        <v>8737.7999999999993</v>
      </c>
      <c r="AE165">
        <v>281</v>
      </c>
      <c r="AF165" s="177">
        <v>8737.7999999999993</v>
      </c>
      <c r="AG165" s="151"/>
      <c r="AH165" s="177">
        <v>281</v>
      </c>
      <c r="AI165" s="178">
        <v>2455.3217999999997</v>
      </c>
      <c r="AJ165" s="294" t="s">
        <v>46</v>
      </c>
      <c r="AK165">
        <v>88.3</v>
      </c>
      <c r="AL165">
        <v>115</v>
      </c>
      <c r="AM165" s="177">
        <v>88.3</v>
      </c>
      <c r="AN165" s="177">
        <v>115</v>
      </c>
      <c r="AO165" s="178">
        <v>10.154499999999999</v>
      </c>
      <c r="AP165" s="529"/>
      <c r="AQ165" s="199">
        <v>1103.5577519999997</v>
      </c>
      <c r="AR165" s="174">
        <v>4.3517933157037773E-2</v>
      </c>
      <c r="AS165" s="188">
        <v>3.0440508940953997E-2</v>
      </c>
      <c r="AT165" s="304"/>
    </row>
    <row r="166" spans="1:46" x14ac:dyDescent="0.25">
      <c r="A166" t="s">
        <v>43</v>
      </c>
      <c r="B166" s="176" t="s">
        <v>186</v>
      </c>
      <c r="C166" s="168">
        <v>153499937.5</v>
      </c>
      <c r="D166" s="294" t="s">
        <v>43</v>
      </c>
      <c r="E166" s="293">
        <v>566119000</v>
      </c>
      <c r="F166" s="170">
        <v>8.1943908881315738E-2</v>
      </c>
      <c r="G166" s="168">
        <v>570404912.26621938</v>
      </c>
      <c r="H166" s="295" t="s">
        <v>43</v>
      </c>
      <c r="I166" s="172">
        <v>2.5804062045161197E-3</v>
      </c>
      <c r="J166" s="171">
        <v>2012667.8118046874</v>
      </c>
      <c r="K166" s="527"/>
      <c r="L166" s="173">
        <v>329.2761859733917</v>
      </c>
      <c r="M166" s="174">
        <v>1.0797903695049332E-2</v>
      </c>
      <c r="N166" s="203" t="s">
        <v>43</v>
      </c>
      <c r="O166">
        <v>8797.5</v>
      </c>
      <c r="P166" s="130">
        <v>8797.5</v>
      </c>
      <c r="Q166" s="529"/>
      <c r="R166" s="176" t="s">
        <v>186</v>
      </c>
      <c r="S166" s="176" t="s">
        <v>186</v>
      </c>
      <c r="T166" s="177">
        <v>482.68333333333493</v>
      </c>
      <c r="U166" s="177">
        <v>1323.3947368421052</v>
      </c>
      <c r="V166" s="178">
        <v>638.78058289473893</v>
      </c>
      <c r="W166" s="204" t="s">
        <v>43</v>
      </c>
      <c r="X166" s="176" t="s">
        <v>186</v>
      </c>
      <c r="Y166" s="176" t="s">
        <v>186</v>
      </c>
      <c r="Z166" s="177">
        <v>1.4076923076923085</v>
      </c>
      <c r="AA166" s="177">
        <v>61.842105263157919</v>
      </c>
      <c r="AB166" s="178">
        <v>8.7054655870445433E-2</v>
      </c>
      <c r="AC166" s="294" t="s">
        <v>43</v>
      </c>
      <c r="AD166">
        <v>39258.199999999997</v>
      </c>
      <c r="AE166">
        <v>287</v>
      </c>
      <c r="AF166" s="177">
        <v>39258.199999999997</v>
      </c>
      <c r="AG166" s="151"/>
      <c r="AH166" s="177">
        <v>287</v>
      </c>
      <c r="AI166" s="178">
        <v>11267.1034</v>
      </c>
      <c r="AJ166" s="294" t="s">
        <v>43</v>
      </c>
      <c r="AK166">
        <v>2.1</v>
      </c>
      <c r="AL166">
        <v>151</v>
      </c>
      <c r="AM166" s="177">
        <v>2.1</v>
      </c>
      <c r="AN166" s="177">
        <v>151</v>
      </c>
      <c r="AO166" s="178">
        <v>0.31710000000000005</v>
      </c>
      <c r="AP166" s="529"/>
      <c r="AQ166" s="199">
        <v>5186.3791127170452</v>
      </c>
      <c r="AR166" s="174">
        <v>0.20452078665138795</v>
      </c>
      <c r="AS166" s="188">
        <v>0.14306094942989472</v>
      </c>
      <c r="AT166" s="304"/>
    </row>
    <row r="167" spans="1:46" x14ac:dyDescent="0.25">
      <c r="A167" t="s">
        <v>47</v>
      </c>
      <c r="B167" s="176" t="s">
        <v>186</v>
      </c>
      <c r="C167" s="168">
        <v>153499937.5</v>
      </c>
      <c r="D167" s="294" t="s">
        <v>47</v>
      </c>
      <c r="E167" s="176" t="s">
        <v>186</v>
      </c>
      <c r="F167" s="170">
        <v>1.501998602751603E-2</v>
      </c>
      <c r="G167" s="168">
        <v>104552906.11867087</v>
      </c>
      <c r="H167" s="295" t="s">
        <v>47</v>
      </c>
      <c r="I167" s="172">
        <v>2.5804062045161197E-3</v>
      </c>
      <c r="J167" s="171">
        <v>2012667.8118046874</v>
      </c>
      <c r="K167" s="527"/>
      <c r="L167" s="173">
        <v>117.96571598486372</v>
      </c>
      <c r="M167" s="174">
        <v>3.8684317141144012E-3</v>
      </c>
      <c r="N167" s="203" t="s">
        <v>47</v>
      </c>
      <c r="O167">
        <v>6156</v>
      </c>
      <c r="P167" s="130">
        <v>6156</v>
      </c>
      <c r="Q167" s="529"/>
      <c r="R167">
        <v>6899.4</v>
      </c>
      <c r="S167">
        <v>1379</v>
      </c>
      <c r="T167" s="177">
        <v>6899.4</v>
      </c>
      <c r="U167" s="177">
        <v>1379</v>
      </c>
      <c r="V167" s="178">
        <v>9514.2726000000002</v>
      </c>
      <c r="W167" s="204" t="s">
        <v>47</v>
      </c>
      <c r="X167">
        <v>0.2</v>
      </c>
      <c r="Y167">
        <v>437</v>
      </c>
      <c r="Z167" s="177">
        <v>0.2</v>
      </c>
      <c r="AA167" s="177">
        <v>437</v>
      </c>
      <c r="AB167" s="178">
        <v>8.7400000000000005E-2</v>
      </c>
      <c r="AC167" s="294" t="s">
        <v>47</v>
      </c>
      <c r="AD167" s="176" t="s">
        <v>186</v>
      </c>
      <c r="AE167" s="176" t="s">
        <v>186</v>
      </c>
      <c r="AF167" s="177">
        <v>3076.7999999999965</v>
      </c>
      <c r="AG167" s="151"/>
      <c r="AH167" s="177">
        <v>259.08108108108109</v>
      </c>
      <c r="AI167" s="178">
        <v>797.14067027026942</v>
      </c>
      <c r="AJ167" s="294" t="s">
        <v>47</v>
      </c>
      <c r="AK167">
        <v>5.2</v>
      </c>
      <c r="AL167">
        <v>94</v>
      </c>
      <c r="AM167" s="177">
        <v>5.2</v>
      </c>
      <c r="AN167" s="177">
        <v>94</v>
      </c>
      <c r="AO167" s="178">
        <v>0.48880000000000001</v>
      </c>
      <c r="AP167" s="529"/>
      <c r="AQ167" s="199">
        <v>4491.9026132497293</v>
      </c>
      <c r="AR167" s="174">
        <v>0.17713465137375525</v>
      </c>
      <c r="AS167" s="188">
        <v>0.12390452734595356</v>
      </c>
      <c r="AT167" s="304"/>
    </row>
    <row r="168" spans="1:46" x14ac:dyDescent="0.25">
      <c r="A168" t="s">
        <v>48</v>
      </c>
      <c r="B168" s="293">
        <v>1822158000</v>
      </c>
      <c r="C168" s="168">
        <v>1822158000</v>
      </c>
      <c r="D168" s="294" t="s">
        <v>48</v>
      </c>
      <c r="E168" s="176" t="s">
        <v>186</v>
      </c>
      <c r="F168" s="170">
        <v>1.501998602751603E-2</v>
      </c>
      <c r="G168" s="168">
        <v>104552906.11867087</v>
      </c>
      <c r="H168" s="295" t="s">
        <v>48</v>
      </c>
      <c r="I168" s="172">
        <v>3.0631333702065406E-2</v>
      </c>
      <c r="J168" s="171">
        <v>23891858.292270675</v>
      </c>
      <c r="K168" s="527"/>
      <c r="L168" s="173">
        <v>884.79341393680306</v>
      </c>
      <c r="M168" s="174">
        <v>2.9014895339183611E-2</v>
      </c>
      <c r="N168" s="203" t="s">
        <v>48</v>
      </c>
      <c r="O168">
        <v>620.1</v>
      </c>
      <c r="P168" s="130">
        <v>620.1</v>
      </c>
      <c r="Q168" s="529"/>
      <c r="R168">
        <v>56.5</v>
      </c>
      <c r="S168">
        <v>1119</v>
      </c>
      <c r="T168" s="177">
        <v>56.5</v>
      </c>
      <c r="U168" s="177">
        <v>1119</v>
      </c>
      <c r="V168" s="178">
        <v>63.223500000000001</v>
      </c>
      <c r="W168" s="204" t="s">
        <v>48</v>
      </c>
      <c r="X168" s="130">
        <v>0.1</v>
      </c>
      <c r="Y168" s="130">
        <v>365</v>
      </c>
      <c r="Z168" s="177">
        <v>0.1</v>
      </c>
      <c r="AA168" s="177">
        <v>365</v>
      </c>
      <c r="AB168" s="178">
        <v>3.6500000000000005E-2</v>
      </c>
      <c r="AC168" s="294" t="s">
        <v>48</v>
      </c>
      <c r="AD168" s="176" t="s">
        <v>186</v>
      </c>
      <c r="AE168" s="176" t="s">
        <v>186</v>
      </c>
      <c r="AF168" s="177">
        <v>3076.7999999999965</v>
      </c>
      <c r="AG168" s="151"/>
      <c r="AH168" s="177">
        <v>259.08108108108109</v>
      </c>
      <c r="AI168" s="178">
        <v>797.14067027026942</v>
      </c>
      <c r="AJ168" s="294" t="s">
        <v>48</v>
      </c>
      <c r="AK168">
        <v>18.8</v>
      </c>
      <c r="AL168">
        <v>107</v>
      </c>
      <c r="AM168" s="177">
        <v>18.8</v>
      </c>
      <c r="AN168" s="177">
        <v>107</v>
      </c>
      <c r="AO168" s="178">
        <v>2.0116000000000001</v>
      </c>
      <c r="AP168" s="529"/>
      <c r="AQ168" s="199">
        <v>375.66678492972937</v>
      </c>
      <c r="AR168" s="174">
        <v>1.4814124594986535E-2</v>
      </c>
      <c r="AS168" s="188">
        <v>1.0362383033192512E-2</v>
      </c>
      <c r="AT168" s="304"/>
    </row>
    <row r="169" spans="1:46" x14ac:dyDescent="0.25">
      <c r="A169" t="s">
        <v>49</v>
      </c>
      <c r="B169" s="293">
        <v>1168440000</v>
      </c>
      <c r="C169" s="168">
        <v>1168440000</v>
      </c>
      <c r="D169" s="294" t="s">
        <v>49</v>
      </c>
      <c r="E169" s="130">
        <v>0</v>
      </c>
      <c r="F169" s="170">
        <v>0</v>
      </c>
      <c r="G169" s="168">
        <v>0</v>
      </c>
      <c r="H169" s="295" t="s">
        <v>49</v>
      </c>
      <c r="I169" s="172">
        <v>1.9642026405416711E-2</v>
      </c>
      <c r="J169" s="171">
        <v>15320407.39772333</v>
      </c>
      <c r="K169" s="527"/>
      <c r="L169" s="173">
        <v>536.9537207956073</v>
      </c>
      <c r="M169" s="174">
        <v>1.7608241387726414E-2</v>
      </c>
      <c r="N169" s="203" t="s">
        <v>49</v>
      </c>
      <c r="O169">
        <v>4.5999999999999996</v>
      </c>
      <c r="P169" s="130">
        <v>4.5999999999999996</v>
      </c>
      <c r="Q169" s="529"/>
      <c r="R169">
        <v>6.9</v>
      </c>
      <c r="S169">
        <v>876</v>
      </c>
      <c r="T169" s="177">
        <v>6.9</v>
      </c>
      <c r="U169" s="177">
        <v>876</v>
      </c>
      <c r="V169" s="178">
        <v>6.0444000000000004</v>
      </c>
      <c r="W169" s="204" t="s">
        <v>49</v>
      </c>
      <c r="X169" s="205" t="s">
        <v>186</v>
      </c>
      <c r="Y169" s="205" t="s">
        <v>186</v>
      </c>
      <c r="Z169" s="177">
        <v>1.4076923076923085</v>
      </c>
      <c r="AA169" s="177">
        <v>61.842105263157919</v>
      </c>
      <c r="AB169" s="178">
        <v>8.7054655870445433E-2</v>
      </c>
      <c r="AC169" s="294" t="s">
        <v>49</v>
      </c>
      <c r="AD169">
        <v>5.2</v>
      </c>
      <c r="AE169">
        <v>214</v>
      </c>
      <c r="AF169" s="177">
        <v>5.2</v>
      </c>
      <c r="AG169" s="151"/>
      <c r="AH169" s="177">
        <v>214</v>
      </c>
      <c r="AI169" s="178">
        <v>1.1128</v>
      </c>
      <c r="AJ169" s="294" t="s">
        <v>49</v>
      </c>
      <c r="AK169">
        <v>4.5</v>
      </c>
      <c r="AL169">
        <v>61</v>
      </c>
      <c r="AM169" s="177">
        <v>4.5</v>
      </c>
      <c r="AN169" s="177">
        <v>61</v>
      </c>
      <c r="AO169" s="178">
        <v>0.27450000000000002</v>
      </c>
      <c r="AP169" s="529"/>
      <c r="AQ169" s="199">
        <v>3.275169528097166</v>
      </c>
      <c r="AR169" s="174">
        <v>1.2915373784778546E-4</v>
      </c>
      <c r="AS169" s="188">
        <v>9.0342192896110323E-5</v>
      </c>
      <c r="AT169" s="304"/>
    </row>
    <row r="170" spans="1:46" x14ac:dyDescent="0.25">
      <c r="A170" t="s">
        <v>52</v>
      </c>
      <c r="B170" s="176" t="s">
        <v>186</v>
      </c>
      <c r="C170" s="168">
        <v>153499937.5</v>
      </c>
      <c r="D170" s="294" t="s">
        <v>52</v>
      </c>
      <c r="E170" s="176" t="s">
        <v>186</v>
      </c>
      <c r="F170" s="170">
        <v>1.501998602751603E-2</v>
      </c>
      <c r="G170" s="168">
        <v>104552906.11867087</v>
      </c>
      <c r="H170" s="295" t="s">
        <v>52</v>
      </c>
      <c r="I170" s="172">
        <v>2.5804062045161197E-3</v>
      </c>
      <c r="J170" s="171">
        <v>2012667.8118046874</v>
      </c>
      <c r="K170" s="527"/>
      <c r="L170" s="173">
        <v>117.96571598486372</v>
      </c>
      <c r="M170" s="174">
        <v>3.8684317141144012E-3</v>
      </c>
      <c r="N170" s="203" t="s">
        <v>52</v>
      </c>
      <c r="O170" s="181" t="s">
        <v>61</v>
      </c>
      <c r="P170" s="180">
        <v>5.833333333333333</v>
      </c>
      <c r="Q170" s="529"/>
      <c r="R170" s="181" t="s">
        <v>61</v>
      </c>
      <c r="S170" s="181" t="s">
        <v>61</v>
      </c>
      <c r="T170" s="177">
        <v>6.3833333333333329</v>
      </c>
      <c r="U170" s="177">
        <v>1177</v>
      </c>
      <c r="V170" s="178">
        <v>7.5131833333333331</v>
      </c>
      <c r="W170" s="204" t="s">
        <v>52</v>
      </c>
      <c r="X170" s="181" t="s">
        <v>61</v>
      </c>
      <c r="Y170" s="181" t="s">
        <v>61</v>
      </c>
      <c r="Z170" s="177">
        <v>0.48333333333333334</v>
      </c>
      <c r="AA170" s="177">
        <v>244</v>
      </c>
      <c r="AB170" s="178">
        <v>0.11793333333333332</v>
      </c>
      <c r="AC170" s="294" t="s">
        <v>52</v>
      </c>
      <c r="AD170" s="181" t="s">
        <v>61</v>
      </c>
      <c r="AE170" s="181" t="s">
        <v>61</v>
      </c>
      <c r="AF170" s="177">
        <v>5.5166666666666666</v>
      </c>
      <c r="AG170" s="182"/>
      <c r="AH170" s="177">
        <v>275</v>
      </c>
      <c r="AI170" s="178">
        <v>1.5170833333333333</v>
      </c>
      <c r="AJ170" s="294" t="s">
        <v>52</v>
      </c>
      <c r="AK170" s="181" t="s">
        <v>61</v>
      </c>
      <c r="AL170" s="181" t="s">
        <v>61</v>
      </c>
      <c r="AM170" s="177">
        <v>8.2333333333333325</v>
      </c>
      <c r="AN170" s="177">
        <v>97</v>
      </c>
      <c r="AO170" s="178">
        <v>0.79863333333333331</v>
      </c>
      <c r="AP170" s="529"/>
      <c r="AQ170" s="199">
        <v>4.332840599999999</v>
      </c>
      <c r="AR170" s="174">
        <v>1.7086216581703597E-4</v>
      </c>
      <c r="AS170" s="188">
        <v>1.1951696482127424E-4</v>
      </c>
      <c r="AT170" s="304"/>
    </row>
    <row r="171" spans="1:46" x14ac:dyDescent="0.25">
      <c r="A171" t="s">
        <v>51</v>
      </c>
      <c r="B171" s="293">
        <v>889858000</v>
      </c>
      <c r="C171" s="168">
        <v>889858000</v>
      </c>
      <c r="D171" s="294" t="s">
        <v>51</v>
      </c>
      <c r="E171" s="176" t="s">
        <v>186</v>
      </c>
      <c r="F171" s="170">
        <v>1.501998602751603E-2</v>
      </c>
      <c r="G171" s="168">
        <v>104552906.11867087</v>
      </c>
      <c r="H171" s="295" t="s">
        <v>51</v>
      </c>
      <c r="I171" s="172">
        <v>1.4958931851931895E-2</v>
      </c>
      <c r="J171" s="171">
        <v>11667682.62480169</v>
      </c>
      <c r="K171" s="527"/>
      <c r="L171" s="173">
        <v>456.35724785403909</v>
      </c>
      <c r="M171" s="174">
        <v>1.4965253555457159E-2</v>
      </c>
      <c r="N171" s="203" t="s">
        <v>51</v>
      </c>
      <c r="O171" s="208" t="s">
        <v>193</v>
      </c>
      <c r="P171" s="180">
        <v>18</v>
      </c>
      <c r="Q171" s="529"/>
      <c r="R171" s="184" t="s">
        <v>193</v>
      </c>
      <c r="S171" s="184" t="s">
        <v>193</v>
      </c>
      <c r="T171" s="177">
        <v>37.5</v>
      </c>
      <c r="U171" s="177">
        <v>1396</v>
      </c>
      <c r="V171" s="178">
        <v>52.35</v>
      </c>
      <c r="W171" s="204" t="s">
        <v>51</v>
      </c>
      <c r="X171" s="176" t="s">
        <v>186</v>
      </c>
      <c r="Y171" s="176" t="s">
        <v>186</v>
      </c>
      <c r="Z171" s="305">
        <v>1.4076923076923085</v>
      </c>
      <c r="AA171" s="305">
        <v>61.842105263157919</v>
      </c>
      <c r="AB171" s="178">
        <v>8.7054655870445433E-2</v>
      </c>
      <c r="AC171" s="294" t="s">
        <v>51</v>
      </c>
      <c r="AD171" s="184" t="s">
        <v>193</v>
      </c>
      <c r="AE171" s="184" t="s">
        <v>193</v>
      </c>
      <c r="AF171" s="177">
        <v>18</v>
      </c>
      <c r="AG171" s="151"/>
      <c r="AH171" s="177">
        <v>267</v>
      </c>
      <c r="AI171" s="178">
        <v>4.806</v>
      </c>
      <c r="AJ171" s="294" t="s">
        <v>51</v>
      </c>
      <c r="AK171" s="184" t="s">
        <v>193</v>
      </c>
      <c r="AL171" s="184" t="s">
        <v>193</v>
      </c>
      <c r="AM171" s="177">
        <v>29.9</v>
      </c>
      <c r="AN171" s="177">
        <v>97</v>
      </c>
      <c r="AO171" s="178">
        <v>2.9002999999999997</v>
      </c>
      <c r="AP171" s="529"/>
      <c r="AQ171" s="199">
        <v>26.198445288097165</v>
      </c>
      <c r="AR171" s="174">
        <v>1.0331151122807065E-3</v>
      </c>
      <c r="AS171" s="188">
        <v>7.2265724796559275E-4</v>
      </c>
      <c r="AT171" s="304"/>
    </row>
    <row r="172" spans="1:46" x14ac:dyDescent="0.25">
      <c r="A172" t="s">
        <v>50</v>
      </c>
      <c r="B172" s="130">
        <v>0</v>
      </c>
      <c r="C172" s="168">
        <v>0</v>
      </c>
      <c r="D172" s="294" t="s">
        <v>50</v>
      </c>
      <c r="E172" s="130">
        <v>0</v>
      </c>
      <c r="F172" s="170">
        <v>0</v>
      </c>
      <c r="G172" s="168">
        <v>0</v>
      </c>
      <c r="H172" s="295" t="s">
        <v>50</v>
      </c>
      <c r="I172" s="172">
        <v>0</v>
      </c>
      <c r="J172" s="171">
        <v>0</v>
      </c>
      <c r="K172" s="527"/>
      <c r="L172" s="173">
        <v>0</v>
      </c>
      <c r="M172" s="174">
        <v>0</v>
      </c>
      <c r="N172" s="203" t="s">
        <v>50</v>
      </c>
      <c r="O172" s="181" t="s">
        <v>61</v>
      </c>
      <c r="P172" s="180">
        <v>5.833333333333333</v>
      </c>
      <c r="Q172" s="529"/>
      <c r="R172" s="181" t="s">
        <v>61</v>
      </c>
      <c r="S172" s="181" t="s">
        <v>61</v>
      </c>
      <c r="T172" s="177">
        <v>6.3833333333333329</v>
      </c>
      <c r="U172" s="177">
        <v>1177</v>
      </c>
      <c r="V172" s="178">
        <v>7.5131833333333331</v>
      </c>
      <c r="W172" s="204" t="s">
        <v>50</v>
      </c>
      <c r="X172" s="181" t="s">
        <v>61</v>
      </c>
      <c r="Y172" s="181" t="s">
        <v>61</v>
      </c>
      <c r="Z172" s="177">
        <v>0.48333333333333334</v>
      </c>
      <c r="AA172" s="177">
        <v>244</v>
      </c>
      <c r="AB172" s="178">
        <v>0.11793333333333332</v>
      </c>
      <c r="AC172" s="294" t="s">
        <v>50</v>
      </c>
      <c r="AD172" s="181" t="s">
        <v>61</v>
      </c>
      <c r="AE172" s="181" t="s">
        <v>61</v>
      </c>
      <c r="AF172" s="177">
        <v>5.5166666666666666</v>
      </c>
      <c r="AG172" s="182"/>
      <c r="AH172" s="177">
        <v>275</v>
      </c>
      <c r="AI172" s="178">
        <v>1.5170833333333333</v>
      </c>
      <c r="AJ172" s="294" t="s">
        <v>50</v>
      </c>
      <c r="AK172" s="181" t="s">
        <v>61</v>
      </c>
      <c r="AL172" s="181" t="s">
        <v>61</v>
      </c>
      <c r="AM172" s="177">
        <v>8.2333333333333325</v>
      </c>
      <c r="AN172" s="177">
        <v>97</v>
      </c>
      <c r="AO172" s="178">
        <v>0.79863333333333331</v>
      </c>
      <c r="AP172" s="529"/>
      <c r="AQ172" s="199">
        <v>4.332840599999999</v>
      </c>
      <c r="AR172" s="174">
        <v>1.7086216581703597E-4</v>
      </c>
      <c r="AS172" s="188">
        <v>1.1951696482127424E-4</v>
      </c>
      <c r="AT172" s="304"/>
    </row>
    <row r="173" spans="1:46" x14ac:dyDescent="0.25">
      <c r="A173" t="s">
        <v>53</v>
      </c>
      <c r="B173" s="176" t="s">
        <v>186</v>
      </c>
      <c r="C173" s="168">
        <v>153499937.5</v>
      </c>
      <c r="D173" s="294" t="s">
        <v>53</v>
      </c>
      <c r="E173" s="297">
        <v>220269000</v>
      </c>
      <c r="F173" s="170">
        <v>3.188323102630107E-2</v>
      </c>
      <c r="G173" s="168">
        <v>221936588.63236862</v>
      </c>
      <c r="H173" s="295" t="s">
        <v>53</v>
      </c>
      <c r="I173" s="172">
        <v>2.5804062045161197E-3</v>
      </c>
      <c r="J173" s="171">
        <v>2012667.8118046874</v>
      </c>
      <c r="K173" s="527"/>
      <c r="L173" s="173">
        <v>171.21095437307702</v>
      </c>
      <c r="M173" s="174">
        <v>5.614494687469938E-3</v>
      </c>
      <c r="N173" s="203" t="s">
        <v>53</v>
      </c>
      <c r="O173">
        <v>1273.4000000000001</v>
      </c>
      <c r="P173" s="130">
        <v>1273.4000000000001</v>
      </c>
      <c r="Q173" s="529"/>
      <c r="R173" s="176" t="s">
        <v>186</v>
      </c>
      <c r="S173" s="176" t="s">
        <v>186</v>
      </c>
      <c r="T173" s="177">
        <v>482.68333333333493</v>
      </c>
      <c r="U173" s="177">
        <v>1323.3947368421052</v>
      </c>
      <c r="V173" s="178">
        <v>638.78058289473893</v>
      </c>
      <c r="W173" s="204" t="s">
        <v>53</v>
      </c>
      <c r="X173">
        <v>1.2</v>
      </c>
      <c r="Y173">
        <v>400</v>
      </c>
      <c r="Z173" s="177">
        <v>1.2</v>
      </c>
      <c r="AA173" s="177">
        <v>400</v>
      </c>
      <c r="AB173" s="178">
        <v>0.48</v>
      </c>
      <c r="AC173" s="294" t="s">
        <v>53</v>
      </c>
      <c r="AD173">
        <v>3670.2</v>
      </c>
      <c r="AE173">
        <v>295</v>
      </c>
      <c r="AF173" s="177">
        <v>3670.2</v>
      </c>
      <c r="AG173" s="151"/>
      <c r="AH173" s="177">
        <v>295</v>
      </c>
      <c r="AI173" s="178">
        <v>1082.7089999999998</v>
      </c>
      <c r="AJ173" s="294" t="s">
        <v>53</v>
      </c>
      <c r="AK173" s="176" t="s">
        <v>186</v>
      </c>
      <c r="AL173" s="176" t="s">
        <v>186</v>
      </c>
      <c r="AM173" s="177">
        <v>27.1875</v>
      </c>
      <c r="AN173" s="177">
        <v>115.88888888888889</v>
      </c>
      <c r="AO173" s="178">
        <v>3.1507291666666668</v>
      </c>
      <c r="AP173" s="529"/>
      <c r="AQ173" s="199">
        <v>751.46240793394816</v>
      </c>
      <c r="AR173" s="174">
        <v>2.9633329818244271E-2</v>
      </c>
      <c r="AS173" s="188">
        <v>2.072831993255227E-2</v>
      </c>
      <c r="AT173" s="304"/>
    </row>
    <row r="174" spans="1:46" x14ac:dyDescent="0.25">
      <c r="A174" t="s">
        <v>54</v>
      </c>
      <c r="B174" s="176" t="s">
        <v>186</v>
      </c>
      <c r="C174" s="168">
        <v>153499937.5</v>
      </c>
      <c r="D174" s="294" t="s">
        <v>54</v>
      </c>
      <c r="E174" s="293">
        <v>1150978000</v>
      </c>
      <c r="F174" s="170">
        <v>0.16660037263614014</v>
      </c>
      <c r="G174" s="168">
        <v>1159691699.289988</v>
      </c>
      <c r="H174" s="295" t="s">
        <v>54</v>
      </c>
      <c r="I174" s="172">
        <v>2.5804062045161197E-3</v>
      </c>
      <c r="J174" s="171">
        <v>2012667.8118046874</v>
      </c>
      <c r="K174" s="527"/>
      <c r="L174" s="173">
        <v>596.57667256737318</v>
      </c>
      <c r="M174" s="174">
        <v>1.9563447742364293E-2</v>
      </c>
      <c r="N174" s="203" t="s">
        <v>54</v>
      </c>
      <c r="O174">
        <v>3028.9</v>
      </c>
      <c r="P174" s="130">
        <v>3028.9</v>
      </c>
      <c r="Q174" s="529"/>
      <c r="R174" s="176" t="s">
        <v>186</v>
      </c>
      <c r="S174" s="176" t="s">
        <v>186</v>
      </c>
      <c r="T174" s="177">
        <v>482.68333333333493</v>
      </c>
      <c r="U174" s="177">
        <v>1323.3947368421052</v>
      </c>
      <c r="V174" s="178">
        <v>638.78058289473893</v>
      </c>
      <c r="W174" s="204" t="s">
        <v>54</v>
      </c>
      <c r="X174" s="176" t="s">
        <v>186</v>
      </c>
      <c r="Y174" s="176" t="s">
        <v>186</v>
      </c>
      <c r="Z174" s="177">
        <v>1.4076923076923085</v>
      </c>
      <c r="AA174" s="177">
        <v>61.842105263157919</v>
      </c>
      <c r="AB174" s="178">
        <v>8.7054655870445433E-2</v>
      </c>
      <c r="AC174" s="294" t="s">
        <v>54</v>
      </c>
      <c r="AD174">
        <v>12452.7</v>
      </c>
      <c r="AE174">
        <v>278</v>
      </c>
      <c r="AF174" s="177">
        <v>12452.7</v>
      </c>
      <c r="AG174" s="151"/>
      <c r="AH174" s="177">
        <v>278</v>
      </c>
      <c r="AI174" s="178">
        <v>3461.8506000000002</v>
      </c>
      <c r="AJ174" s="294" t="s">
        <v>54</v>
      </c>
      <c r="AK174">
        <v>5.5</v>
      </c>
      <c r="AL174">
        <v>90</v>
      </c>
      <c r="AM174" s="177">
        <v>5.5</v>
      </c>
      <c r="AN174" s="177">
        <v>90</v>
      </c>
      <c r="AO174" s="178">
        <v>0.495</v>
      </c>
      <c r="AP174" s="529"/>
      <c r="AQ174" s="199">
        <v>1786.4884862770457</v>
      </c>
      <c r="AR174" s="174">
        <v>7.0448770253051587E-2</v>
      </c>
      <c r="AS174" s="188">
        <v>4.9278452931775324E-2</v>
      </c>
      <c r="AT174" s="304"/>
    </row>
    <row r="175" spans="1:46" x14ac:dyDescent="0.25">
      <c r="A175" t="s">
        <v>56</v>
      </c>
      <c r="B175" s="293">
        <v>4357265000</v>
      </c>
      <c r="C175" s="168">
        <v>4357265000</v>
      </c>
      <c r="D175" s="294" t="s">
        <v>56</v>
      </c>
      <c r="E175" s="130">
        <v>0</v>
      </c>
      <c r="F175" s="170">
        <v>0</v>
      </c>
      <c r="G175" s="168">
        <v>0</v>
      </c>
      <c r="H175" s="295" t="s">
        <v>56</v>
      </c>
      <c r="I175" s="172">
        <v>7.3247675691860983E-2</v>
      </c>
      <c r="J175" s="171">
        <v>57131795.333813421</v>
      </c>
      <c r="K175" s="527"/>
      <c r="L175" s="173">
        <v>2002.3703863634178</v>
      </c>
      <c r="M175" s="174">
        <v>6.5663426372164366E-2</v>
      </c>
      <c r="N175" s="203" t="s">
        <v>56</v>
      </c>
      <c r="O175">
        <v>8.6999999999999993</v>
      </c>
      <c r="P175" s="130">
        <v>8.6999999999999993</v>
      </c>
      <c r="Q175" s="529"/>
      <c r="R175">
        <v>6.9</v>
      </c>
      <c r="S175">
        <v>936</v>
      </c>
      <c r="T175" s="177">
        <v>6.9</v>
      </c>
      <c r="U175" s="177">
        <v>936</v>
      </c>
      <c r="V175" s="178">
        <v>6.4584000000000001</v>
      </c>
      <c r="W175" s="204" t="s">
        <v>56</v>
      </c>
      <c r="X175" s="176" t="s">
        <v>186</v>
      </c>
      <c r="Y175" s="176" t="s">
        <v>186</v>
      </c>
      <c r="Z175" s="177">
        <v>1.4076923076923085</v>
      </c>
      <c r="AA175" s="177">
        <v>61.842105263157919</v>
      </c>
      <c r="AB175" s="178">
        <v>8.7054655870445433E-2</v>
      </c>
      <c r="AC175" s="294" t="s">
        <v>56</v>
      </c>
      <c r="AD175">
        <v>40.799999999999997</v>
      </c>
      <c r="AE175">
        <v>160</v>
      </c>
      <c r="AF175" s="177">
        <v>40.799999999999997</v>
      </c>
      <c r="AG175" s="151"/>
      <c r="AH175" s="177">
        <v>160</v>
      </c>
      <c r="AI175" s="178">
        <v>6.5279999999999996</v>
      </c>
      <c r="AJ175" s="294" t="s">
        <v>56</v>
      </c>
      <c r="AK175">
        <v>5.2</v>
      </c>
      <c r="AL175">
        <v>63</v>
      </c>
      <c r="AM175" s="177">
        <v>5.2</v>
      </c>
      <c r="AN175" s="177">
        <v>63</v>
      </c>
      <c r="AO175" s="178">
        <v>0.3276</v>
      </c>
      <c r="AP175" s="529"/>
      <c r="AQ175" s="199">
        <v>5.8374994080971661</v>
      </c>
      <c r="AR175" s="174">
        <v>2.3019720407511587E-4</v>
      </c>
      <c r="AS175" s="188">
        <v>1.6102143508389354E-4</v>
      </c>
      <c r="AT175" s="304"/>
    </row>
    <row r="176" spans="1:46" x14ac:dyDescent="0.25">
      <c r="A176" t="s">
        <v>55</v>
      </c>
      <c r="B176" s="293">
        <v>2147079000</v>
      </c>
      <c r="C176" s="168">
        <v>2147079000</v>
      </c>
      <c r="D176" s="294" t="s">
        <v>55</v>
      </c>
      <c r="E176" s="293">
        <v>262525000</v>
      </c>
      <c r="F176" s="170">
        <v>3.7999651449725967E-2</v>
      </c>
      <c r="G176" s="168">
        <v>264512495.769775</v>
      </c>
      <c r="H176" s="295" t="s">
        <v>55</v>
      </c>
      <c r="I176" s="172">
        <v>3.6093408658138808E-2</v>
      </c>
      <c r="J176" s="171">
        <v>28152172.978583764</v>
      </c>
      <c r="K176" s="527"/>
      <c r="L176" s="173">
        <v>1106.6677281442555</v>
      </c>
      <c r="M176" s="174">
        <v>3.6290785850776171E-2</v>
      </c>
      <c r="N176" s="203" t="s">
        <v>55</v>
      </c>
      <c r="O176">
        <v>1997</v>
      </c>
      <c r="P176" s="130">
        <v>1997</v>
      </c>
      <c r="Q176" s="529"/>
      <c r="R176">
        <v>162.69999999999999</v>
      </c>
      <c r="S176">
        <v>1164</v>
      </c>
      <c r="T176" s="177">
        <v>162.69999999999999</v>
      </c>
      <c r="U176" s="177">
        <v>1164</v>
      </c>
      <c r="V176" s="178">
        <v>189.3828</v>
      </c>
      <c r="W176" s="204" t="s">
        <v>55</v>
      </c>
      <c r="X176">
        <v>0.2</v>
      </c>
      <c r="Y176">
        <v>368</v>
      </c>
      <c r="Z176" s="177">
        <v>0.2</v>
      </c>
      <c r="AA176" s="177">
        <v>368</v>
      </c>
      <c r="AB176" s="178">
        <v>7.3600000000000013E-2</v>
      </c>
      <c r="AC176" s="294" t="s">
        <v>55</v>
      </c>
      <c r="AD176">
        <v>8551.7000000000007</v>
      </c>
      <c r="AE176">
        <v>296</v>
      </c>
      <c r="AF176" s="177">
        <v>8551.7000000000007</v>
      </c>
      <c r="AG176" s="151"/>
      <c r="AH176" s="177">
        <v>296</v>
      </c>
      <c r="AI176" s="178">
        <v>2531.3032000000003</v>
      </c>
      <c r="AJ176" s="294" t="s">
        <v>55</v>
      </c>
      <c r="AK176">
        <v>8.3000000000000007</v>
      </c>
      <c r="AL176">
        <v>86</v>
      </c>
      <c r="AM176" s="177">
        <v>8.3000000000000007</v>
      </c>
      <c r="AN176" s="177">
        <v>86</v>
      </c>
      <c r="AO176" s="178">
        <v>0.71379999999999999</v>
      </c>
      <c r="AP176" s="529"/>
      <c r="AQ176" s="199">
        <v>1185.4738130400001</v>
      </c>
      <c r="AR176" s="174">
        <v>4.6748228682909412E-2</v>
      </c>
      <c r="AS176" s="188">
        <v>3.2700079483571023E-2</v>
      </c>
      <c r="AT176" s="304"/>
    </row>
    <row r="177" spans="1:46" x14ac:dyDescent="0.25">
      <c r="A177" t="s">
        <v>58</v>
      </c>
      <c r="B177" s="130">
        <v>0</v>
      </c>
      <c r="C177" s="168">
        <v>0</v>
      </c>
      <c r="D177" s="294" t="s">
        <v>58</v>
      </c>
      <c r="E177" s="130">
        <v>0</v>
      </c>
      <c r="F177" s="170">
        <v>0</v>
      </c>
      <c r="G177" s="168">
        <v>0</v>
      </c>
      <c r="H177" s="295" t="s">
        <v>58</v>
      </c>
      <c r="I177" s="172">
        <v>0</v>
      </c>
      <c r="J177" s="171">
        <v>0</v>
      </c>
      <c r="K177" s="527"/>
      <c r="L177" s="173">
        <v>0</v>
      </c>
      <c r="M177" s="174">
        <v>0</v>
      </c>
      <c r="N177" s="203" t="s">
        <v>58</v>
      </c>
      <c r="O177">
        <v>34.4</v>
      </c>
      <c r="P177" s="130">
        <v>34.4</v>
      </c>
      <c r="Q177" s="529"/>
      <c r="R177">
        <v>38.4</v>
      </c>
      <c r="S177">
        <v>1287</v>
      </c>
      <c r="T177" s="177">
        <v>38.4</v>
      </c>
      <c r="U177" s="177">
        <v>1287</v>
      </c>
      <c r="V177" s="178">
        <v>49.4208</v>
      </c>
      <c r="W177" s="204" t="s">
        <v>58</v>
      </c>
      <c r="X177" s="205" t="s">
        <v>186</v>
      </c>
      <c r="Y177" s="205" t="s">
        <v>186</v>
      </c>
      <c r="Z177" s="177">
        <v>1.4076923076923085</v>
      </c>
      <c r="AA177" s="177">
        <v>61.842105263157919</v>
      </c>
      <c r="AB177" s="178">
        <v>8.7054655870445433E-2</v>
      </c>
      <c r="AC177" s="294" t="s">
        <v>58</v>
      </c>
      <c r="AD177">
        <v>17.899999999999999</v>
      </c>
      <c r="AE177">
        <v>280</v>
      </c>
      <c r="AF177" s="177">
        <v>17.899999999999999</v>
      </c>
      <c r="AG177" s="151"/>
      <c r="AH177" s="177">
        <v>280</v>
      </c>
      <c r="AI177" s="178">
        <v>5.0119999999999996</v>
      </c>
      <c r="AJ177" s="294" t="s">
        <v>58</v>
      </c>
      <c r="AK177">
        <v>5.7</v>
      </c>
      <c r="AL177">
        <v>144</v>
      </c>
      <c r="AM177" s="177">
        <v>5.7</v>
      </c>
      <c r="AN177" s="177">
        <v>144</v>
      </c>
      <c r="AO177" s="178">
        <v>0.82080000000000009</v>
      </c>
      <c r="AP177" s="529"/>
      <c r="AQ177" s="199">
        <v>24.106389168097166</v>
      </c>
      <c r="AR177" s="174">
        <v>9.5061652240089754E-4</v>
      </c>
      <c r="AS177" s="188">
        <v>6.6495002520319249E-4</v>
      </c>
      <c r="AT177" s="304"/>
    </row>
    <row r="178" spans="1:46" x14ac:dyDescent="0.25">
      <c r="A178" t="s">
        <v>61</v>
      </c>
      <c r="B178" s="176" t="s">
        <v>186</v>
      </c>
      <c r="C178" s="168">
        <v>153499937.5</v>
      </c>
      <c r="D178" s="294" t="s">
        <v>61</v>
      </c>
      <c r="E178" s="130">
        <v>0</v>
      </c>
      <c r="F178" s="170">
        <v>0</v>
      </c>
      <c r="G178" s="168">
        <v>0</v>
      </c>
      <c r="H178" s="295" t="s">
        <v>61</v>
      </c>
      <c r="I178" s="172">
        <v>2.5804062045161197E-3</v>
      </c>
      <c r="J178" s="171">
        <v>2012667.8118046874</v>
      </c>
      <c r="K178" s="527"/>
      <c r="L178" s="173">
        <v>70.540517769434615</v>
      </c>
      <c r="M178" s="174">
        <v>2.3132244295821077E-3</v>
      </c>
      <c r="N178" s="203" t="s">
        <v>61</v>
      </c>
      <c r="O178">
        <v>7968.4</v>
      </c>
      <c r="P178" s="130">
        <v>7968.4</v>
      </c>
      <c r="Q178" s="529"/>
      <c r="R178">
        <v>7093.4</v>
      </c>
      <c r="S178">
        <v>1443</v>
      </c>
      <c r="T178" s="177">
        <v>7093.4</v>
      </c>
      <c r="U178" s="177">
        <v>1443</v>
      </c>
      <c r="V178" s="178">
        <v>10235.7762</v>
      </c>
      <c r="W178" s="204" t="s">
        <v>61</v>
      </c>
      <c r="X178" s="176" t="s">
        <v>186</v>
      </c>
      <c r="Y178" s="176" t="s">
        <v>186</v>
      </c>
      <c r="Z178" s="177">
        <v>1.4076923076923085</v>
      </c>
      <c r="AA178" s="177">
        <v>61.842105263157919</v>
      </c>
      <c r="AB178" s="178">
        <v>8.7054655870445433E-2</v>
      </c>
      <c r="AC178" s="294" t="s">
        <v>61</v>
      </c>
      <c r="AD178">
        <v>7765.1</v>
      </c>
      <c r="AE178">
        <v>286</v>
      </c>
      <c r="AF178" s="177">
        <v>7765.1</v>
      </c>
      <c r="AG178" s="151"/>
      <c r="AH178" s="177">
        <v>286</v>
      </c>
      <c r="AI178" s="178">
        <v>2220.8186000000001</v>
      </c>
      <c r="AJ178" s="294" t="s">
        <v>61</v>
      </c>
      <c r="AK178">
        <v>0.7</v>
      </c>
      <c r="AL178">
        <v>130</v>
      </c>
      <c r="AM178" s="177">
        <v>0.7</v>
      </c>
      <c r="AN178" s="177">
        <v>130</v>
      </c>
      <c r="AO178" s="178">
        <v>9.0999999999999998E-2</v>
      </c>
      <c r="AP178" s="529"/>
      <c r="AQ178" s="199">
        <v>5426.1702554880976</v>
      </c>
      <c r="AR178" s="174">
        <v>0.21397676202181912</v>
      </c>
      <c r="AS178" s="188">
        <v>0.14967534220839229</v>
      </c>
      <c r="AT178" s="304"/>
    </row>
    <row r="179" spans="1:46" x14ac:dyDescent="0.25">
      <c r="A179" t="s">
        <v>65</v>
      </c>
      <c r="B179" s="130">
        <v>0</v>
      </c>
      <c r="C179" s="168">
        <v>0</v>
      </c>
      <c r="D179" s="294" t="s">
        <v>65</v>
      </c>
      <c r="E179" s="130">
        <v>0</v>
      </c>
      <c r="F179" s="170">
        <v>0</v>
      </c>
      <c r="G179" s="168">
        <v>0</v>
      </c>
      <c r="H179" s="295" t="s">
        <v>65</v>
      </c>
      <c r="I179" s="172">
        <v>0</v>
      </c>
      <c r="J179" s="171">
        <v>0</v>
      </c>
      <c r="K179" s="527"/>
      <c r="L179" s="173">
        <v>0</v>
      </c>
      <c r="M179" s="174">
        <v>0</v>
      </c>
      <c r="N179" s="203" t="s">
        <v>65</v>
      </c>
      <c r="O179">
        <v>0.7</v>
      </c>
      <c r="P179" s="130">
        <v>0.7</v>
      </c>
      <c r="Q179" s="529"/>
      <c r="R179" s="209" t="s">
        <v>186</v>
      </c>
      <c r="S179" s="209" t="s">
        <v>186</v>
      </c>
      <c r="T179" s="177">
        <v>482.68333333333493</v>
      </c>
      <c r="U179" s="177">
        <v>1323.3947368421052</v>
      </c>
      <c r="V179" s="178">
        <v>638.78058289473893</v>
      </c>
      <c r="W179" s="204" t="s">
        <v>65</v>
      </c>
      <c r="X179" s="176" t="s">
        <v>186</v>
      </c>
      <c r="Y179" s="176" t="s">
        <v>186</v>
      </c>
      <c r="Z179" s="177">
        <v>1.4076923076923085</v>
      </c>
      <c r="AA179" s="177">
        <v>61.842105263157919</v>
      </c>
      <c r="AB179" s="178">
        <v>8.7054655870445433E-2</v>
      </c>
      <c r="AC179" s="294" t="s">
        <v>65</v>
      </c>
      <c r="AD179" s="176" t="s">
        <v>186</v>
      </c>
      <c r="AE179" s="176" t="s">
        <v>186</v>
      </c>
      <c r="AF179" s="177">
        <v>3076.7999999999965</v>
      </c>
      <c r="AG179" s="151"/>
      <c r="AH179" s="177">
        <v>259.08108108108109</v>
      </c>
      <c r="AI179" s="178">
        <v>797.14067027026942</v>
      </c>
      <c r="AJ179" s="294" t="s">
        <v>65</v>
      </c>
      <c r="AK179" s="176" t="s">
        <v>186</v>
      </c>
      <c r="AL179" s="176" t="s">
        <v>186</v>
      </c>
      <c r="AM179" s="177">
        <v>27.1875</v>
      </c>
      <c r="AN179" s="177">
        <v>115.88888888888889</v>
      </c>
      <c r="AO179" s="178">
        <v>3.1507291666666668</v>
      </c>
      <c r="AP179" s="529"/>
      <c r="AQ179" s="199">
        <v>626.89767651177476</v>
      </c>
      <c r="AR179" s="174">
        <v>2.4721217474390694E-2</v>
      </c>
      <c r="AS179" s="188">
        <v>1.7292329551702491E-2</v>
      </c>
      <c r="AT179" s="304"/>
    </row>
    <row r="180" spans="1:46" x14ac:dyDescent="0.25">
      <c r="A180" t="s">
        <v>62</v>
      </c>
      <c r="B180" s="130">
        <v>0</v>
      </c>
      <c r="C180" s="168">
        <v>0</v>
      </c>
      <c r="D180" s="294" t="s">
        <v>62</v>
      </c>
      <c r="E180" s="130">
        <v>0</v>
      </c>
      <c r="F180" s="170">
        <v>0</v>
      </c>
      <c r="G180" s="168">
        <v>0</v>
      </c>
      <c r="H180" s="295" t="s">
        <v>62</v>
      </c>
      <c r="I180" s="172">
        <v>0</v>
      </c>
      <c r="J180" s="171">
        <v>0</v>
      </c>
      <c r="K180" s="527"/>
      <c r="L180" s="173">
        <v>0</v>
      </c>
      <c r="M180" s="174">
        <v>0</v>
      </c>
      <c r="N180" s="203" t="s">
        <v>62</v>
      </c>
      <c r="O180" s="181" t="s">
        <v>61</v>
      </c>
      <c r="P180" s="180">
        <v>5.833333333333333</v>
      </c>
      <c r="Q180" s="529"/>
      <c r="R180" s="181" t="s">
        <v>61</v>
      </c>
      <c r="S180" s="181" t="s">
        <v>61</v>
      </c>
      <c r="T180" s="177">
        <v>6.3833333333333329</v>
      </c>
      <c r="U180" s="177">
        <v>1177</v>
      </c>
      <c r="V180" s="178">
        <v>7.5131833333333331</v>
      </c>
      <c r="W180" s="204" t="s">
        <v>62</v>
      </c>
      <c r="X180" s="181" t="s">
        <v>61</v>
      </c>
      <c r="Y180" s="181" t="s">
        <v>61</v>
      </c>
      <c r="Z180" s="177">
        <v>0.48333333333333334</v>
      </c>
      <c r="AA180" s="177">
        <v>244</v>
      </c>
      <c r="AB180" s="178">
        <v>0.11793333333333332</v>
      </c>
      <c r="AC180" s="294" t="s">
        <v>62</v>
      </c>
      <c r="AD180" s="181" t="s">
        <v>61</v>
      </c>
      <c r="AE180" s="181" t="s">
        <v>61</v>
      </c>
      <c r="AF180" s="177">
        <v>5.5166666666666666</v>
      </c>
      <c r="AG180" s="182"/>
      <c r="AH180" s="177">
        <v>275</v>
      </c>
      <c r="AI180" s="178">
        <v>1.5170833333333333</v>
      </c>
      <c r="AJ180" s="294" t="s">
        <v>62</v>
      </c>
      <c r="AK180" s="181" t="s">
        <v>61</v>
      </c>
      <c r="AL180" s="181" t="s">
        <v>61</v>
      </c>
      <c r="AM180" s="177">
        <v>8.2333333333333325</v>
      </c>
      <c r="AN180" s="177">
        <v>97</v>
      </c>
      <c r="AO180" s="178">
        <v>0.79863333333333331</v>
      </c>
      <c r="AP180" s="529"/>
      <c r="AQ180" s="199">
        <v>4.332840599999999</v>
      </c>
      <c r="AR180" s="174">
        <v>1.7086216581703597E-4</v>
      </c>
      <c r="AS180" s="188">
        <v>1.1951696482127424E-4</v>
      </c>
      <c r="AT180" s="304"/>
    </row>
    <row r="181" spans="1:46" x14ac:dyDescent="0.25">
      <c r="A181" t="s">
        <v>63</v>
      </c>
      <c r="B181" s="293">
        <v>9367000</v>
      </c>
      <c r="C181" s="168">
        <v>9367000</v>
      </c>
      <c r="D181" s="294" t="s">
        <v>63</v>
      </c>
      <c r="E181" s="176" t="s">
        <v>186</v>
      </c>
      <c r="F181" s="170">
        <v>1.501998602751603E-2</v>
      </c>
      <c r="G181" s="168">
        <v>104552906.11867087</v>
      </c>
      <c r="H181" s="295" t="s">
        <v>63</v>
      </c>
      <c r="I181" s="172">
        <v>1.5746367921291494E-4</v>
      </c>
      <c r="J181" s="171">
        <v>122818.6779761686</v>
      </c>
      <c r="K181" s="527"/>
      <c r="L181" s="173">
        <v>51.729779967759093</v>
      </c>
      <c r="M181" s="174">
        <v>1.6963667767431329E-3</v>
      </c>
      <c r="N181" s="203" t="s">
        <v>63</v>
      </c>
      <c r="O181">
        <v>46</v>
      </c>
      <c r="P181" s="130">
        <v>46</v>
      </c>
      <c r="Q181" s="529"/>
      <c r="R181">
        <v>48.1</v>
      </c>
      <c r="S181">
        <v>1131</v>
      </c>
      <c r="T181" s="177">
        <v>48.1</v>
      </c>
      <c r="U181" s="177">
        <v>1131</v>
      </c>
      <c r="V181" s="178">
        <v>54.4011</v>
      </c>
      <c r="W181" s="204" t="s">
        <v>63</v>
      </c>
      <c r="X181">
        <v>19.5</v>
      </c>
      <c r="Y181">
        <v>376</v>
      </c>
      <c r="Z181" s="177">
        <v>19.5</v>
      </c>
      <c r="AA181" s="177">
        <v>376</v>
      </c>
      <c r="AB181" s="178">
        <v>7.3319999999999999</v>
      </c>
      <c r="AC181" s="294" t="s">
        <v>63</v>
      </c>
      <c r="AD181">
        <v>87.6</v>
      </c>
      <c r="AE181">
        <v>105</v>
      </c>
      <c r="AF181" s="177">
        <v>87.6</v>
      </c>
      <c r="AG181" s="151"/>
      <c r="AH181" s="177">
        <v>105</v>
      </c>
      <c r="AI181" s="178">
        <v>9.1979999999999986</v>
      </c>
      <c r="AJ181" s="294" t="s">
        <v>63</v>
      </c>
      <c r="AK181">
        <v>192.7</v>
      </c>
      <c r="AL181">
        <v>82</v>
      </c>
      <c r="AM181" s="177">
        <v>192.7</v>
      </c>
      <c r="AN181" s="177">
        <v>82</v>
      </c>
      <c r="AO181" s="178">
        <v>15.801399999999999</v>
      </c>
      <c r="AP181" s="529"/>
      <c r="AQ181" s="199">
        <v>37.780676999999997</v>
      </c>
      <c r="AR181" s="174">
        <v>1.4898513225374314E-3</v>
      </c>
      <c r="AS181" s="188">
        <v>1.0421412326899182E-3</v>
      </c>
      <c r="AT181" s="304"/>
    </row>
    <row r="182" spans="1:46" x14ac:dyDescent="0.25">
      <c r="A182" t="s">
        <v>64</v>
      </c>
      <c r="B182" s="130">
        <v>0</v>
      </c>
      <c r="C182" s="168">
        <v>0</v>
      </c>
      <c r="D182" s="294" t="s">
        <v>64</v>
      </c>
      <c r="E182" s="130">
        <v>0</v>
      </c>
      <c r="F182" s="170">
        <v>0</v>
      </c>
      <c r="G182" s="168">
        <v>0</v>
      </c>
      <c r="H182" s="295" t="s">
        <v>64</v>
      </c>
      <c r="I182" s="172">
        <v>0</v>
      </c>
      <c r="J182" s="171">
        <v>0</v>
      </c>
      <c r="K182" s="527"/>
      <c r="L182" s="173">
        <v>0</v>
      </c>
      <c r="M182" s="174">
        <v>0</v>
      </c>
      <c r="N182" s="203" t="s">
        <v>64</v>
      </c>
      <c r="O182">
        <v>4.9000000000000004</v>
      </c>
      <c r="P182" s="130">
        <v>4.9000000000000004</v>
      </c>
      <c r="Q182" s="529"/>
      <c r="R182">
        <v>6.3</v>
      </c>
      <c r="S182">
        <v>1105</v>
      </c>
      <c r="T182" s="177">
        <v>6.3</v>
      </c>
      <c r="U182" s="177">
        <v>1105</v>
      </c>
      <c r="V182" s="178">
        <v>6.9615</v>
      </c>
      <c r="W182" s="204" t="s">
        <v>64</v>
      </c>
      <c r="X182" s="205" t="s">
        <v>186</v>
      </c>
      <c r="Y182" s="205" t="s">
        <v>186</v>
      </c>
      <c r="Z182" s="177">
        <v>1.4076923076923085</v>
      </c>
      <c r="AA182" s="177">
        <v>61.842105263157919</v>
      </c>
      <c r="AB182" s="178">
        <v>8.7054655870445433E-2</v>
      </c>
      <c r="AC182" s="294" t="s">
        <v>64</v>
      </c>
      <c r="AD182">
        <v>2.2999999999999998</v>
      </c>
      <c r="AE182">
        <v>268</v>
      </c>
      <c r="AF182" s="177">
        <v>2.2999999999999998</v>
      </c>
      <c r="AG182" s="151"/>
      <c r="AH182" s="177">
        <v>268</v>
      </c>
      <c r="AI182" s="178">
        <v>0.61639999999999995</v>
      </c>
      <c r="AJ182" s="294" t="s">
        <v>64</v>
      </c>
      <c r="AK182">
        <v>7.9</v>
      </c>
      <c r="AL182">
        <v>143</v>
      </c>
      <c r="AM182" s="177">
        <v>7.9</v>
      </c>
      <c r="AN182" s="177">
        <v>143</v>
      </c>
      <c r="AO182" s="178">
        <v>1.1297000000000001</v>
      </c>
      <c r="AP182" s="529"/>
      <c r="AQ182" s="199">
        <v>3.830951568097166</v>
      </c>
      <c r="AR182" s="174">
        <v>1.5107056605434598E-4</v>
      </c>
      <c r="AS182" s="188">
        <v>1.0567287054046587E-4</v>
      </c>
      <c r="AT182" s="304"/>
    </row>
    <row r="183" spans="1:46" x14ac:dyDescent="0.25">
      <c r="A183" t="s">
        <v>66</v>
      </c>
      <c r="B183" s="293">
        <v>142273000</v>
      </c>
      <c r="C183" s="168">
        <v>142273000</v>
      </c>
      <c r="D183" s="294" t="s">
        <v>66</v>
      </c>
      <c r="E183" s="297">
        <v>3864000</v>
      </c>
      <c r="F183" s="170">
        <v>5.5930160252067854E-4</v>
      </c>
      <c r="G183" s="168">
        <v>3893253.1517166388</v>
      </c>
      <c r="H183" s="295" t="s">
        <v>66</v>
      </c>
      <c r="I183" s="172">
        <v>2.391676100422659E-3</v>
      </c>
      <c r="J183" s="171">
        <v>1865461.9164837659</v>
      </c>
      <c r="K183" s="527"/>
      <c r="L183" s="173">
        <v>67.147185954935708</v>
      </c>
      <c r="M183" s="174">
        <v>2.2019474174593207E-3</v>
      </c>
      <c r="N183" s="203" t="s">
        <v>66</v>
      </c>
      <c r="O183">
        <v>40.700000000000003</v>
      </c>
      <c r="P183" s="130">
        <v>40.700000000000003</v>
      </c>
      <c r="Q183" s="529"/>
      <c r="R183">
        <v>43.2</v>
      </c>
      <c r="S183">
        <v>1236</v>
      </c>
      <c r="T183" s="177">
        <v>43.2</v>
      </c>
      <c r="U183" s="177">
        <v>1236</v>
      </c>
      <c r="V183" s="178">
        <v>53.395200000000003</v>
      </c>
      <c r="W183" s="204" t="s">
        <v>66</v>
      </c>
      <c r="X183">
        <v>59</v>
      </c>
      <c r="Y183">
        <v>89</v>
      </c>
      <c r="Z183" s="177">
        <v>59</v>
      </c>
      <c r="AA183" s="177">
        <v>89</v>
      </c>
      <c r="AB183" s="178">
        <v>5.2509999999999994</v>
      </c>
      <c r="AC183" s="294" t="s">
        <v>66</v>
      </c>
      <c r="AD183">
        <v>32.4</v>
      </c>
      <c r="AE183">
        <v>249</v>
      </c>
      <c r="AF183" s="177">
        <v>32.4</v>
      </c>
      <c r="AG183" s="151"/>
      <c r="AH183" s="177">
        <v>249</v>
      </c>
      <c r="AI183" s="178">
        <v>8.0676000000000005</v>
      </c>
      <c r="AJ183" s="294" t="s">
        <v>66</v>
      </c>
      <c r="AK183">
        <v>62.4</v>
      </c>
      <c r="AL183">
        <v>102</v>
      </c>
      <c r="AM183" s="177">
        <v>62.4</v>
      </c>
      <c r="AN183" s="177">
        <v>102</v>
      </c>
      <c r="AO183" s="178">
        <v>6.3647999999999998</v>
      </c>
      <c r="AP183" s="529"/>
      <c r="AQ183" s="199">
        <v>31.833038160000005</v>
      </c>
      <c r="AR183" s="174">
        <v>1.2553108564746082E-3</v>
      </c>
      <c r="AS183" s="188">
        <v>8.7808171431993172E-4</v>
      </c>
      <c r="AT183" s="304"/>
    </row>
    <row r="184" spans="1:46" x14ac:dyDescent="0.25">
      <c r="A184" t="s">
        <v>59</v>
      </c>
      <c r="B184" s="293">
        <v>7613765000</v>
      </c>
      <c r="C184" s="168">
        <v>7613765000</v>
      </c>
      <c r="D184" s="294" t="s">
        <v>59</v>
      </c>
      <c r="E184" s="293">
        <v>824116000</v>
      </c>
      <c r="F184" s="170">
        <v>0.11928814685893672</v>
      </c>
      <c r="G184" s="168">
        <v>830355127.94516301</v>
      </c>
      <c r="H184" s="295" t="s">
        <v>59</v>
      </c>
      <c r="I184" s="172">
        <v>0.12799097358412717</v>
      </c>
      <c r="J184" s="171">
        <v>99830527.567121089</v>
      </c>
      <c r="K184" s="527"/>
      <c r="L184" s="173">
        <v>3875.5360173403724</v>
      </c>
      <c r="M184" s="174">
        <v>0.1270898609270153</v>
      </c>
      <c r="N184" s="203" t="s">
        <v>59</v>
      </c>
      <c r="O184">
        <v>2689.7</v>
      </c>
      <c r="P184" s="130">
        <v>2689.7</v>
      </c>
      <c r="Q184" s="529"/>
      <c r="R184">
        <v>92.2</v>
      </c>
      <c r="S184">
        <v>1228</v>
      </c>
      <c r="T184" s="177">
        <v>92.2</v>
      </c>
      <c r="U184" s="177">
        <v>1228</v>
      </c>
      <c r="V184" s="178">
        <v>113.2216</v>
      </c>
      <c r="W184" s="204" t="s">
        <v>59</v>
      </c>
      <c r="X184">
        <v>0.9</v>
      </c>
      <c r="Y184">
        <v>334</v>
      </c>
      <c r="Z184" s="177">
        <v>0.9</v>
      </c>
      <c r="AA184" s="177">
        <v>334</v>
      </c>
      <c r="AB184" s="178">
        <v>0.30060000000000003</v>
      </c>
      <c r="AC184" s="294" t="s">
        <v>59</v>
      </c>
      <c r="AD184" s="176" t="s">
        <v>186</v>
      </c>
      <c r="AE184" s="176" t="s">
        <v>186</v>
      </c>
      <c r="AF184" s="177">
        <v>3076.7999999999965</v>
      </c>
      <c r="AG184" s="151"/>
      <c r="AH184" s="177">
        <v>259.08108108108109</v>
      </c>
      <c r="AI184" s="178">
        <v>797.14067027026942</v>
      </c>
      <c r="AJ184" s="294" t="s">
        <v>59</v>
      </c>
      <c r="AK184">
        <v>31.1</v>
      </c>
      <c r="AL184">
        <v>67</v>
      </c>
      <c r="AM184" s="177">
        <v>31.1</v>
      </c>
      <c r="AN184" s="177">
        <v>67</v>
      </c>
      <c r="AO184" s="178">
        <v>2.0837000000000003</v>
      </c>
      <c r="AP184" s="529"/>
      <c r="AQ184" s="199">
        <v>397.59240600972936</v>
      </c>
      <c r="AR184" s="174">
        <v>1.567874424072482E-2</v>
      </c>
      <c r="AS184" s="188">
        <v>1.0967178806963407E-2</v>
      </c>
      <c r="AT184" s="304"/>
    </row>
    <row r="185" spans="1:46" x14ac:dyDescent="0.25">
      <c r="A185" t="s">
        <v>60</v>
      </c>
      <c r="B185" s="130">
        <v>0</v>
      </c>
      <c r="C185" s="168">
        <v>0</v>
      </c>
      <c r="D185" s="294" t="s">
        <v>60</v>
      </c>
      <c r="E185" s="130">
        <v>0</v>
      </c>
      <c r="F185" s="170">
        <v>0</v>
      </c>
      <c r="G185" s="168">
        <v>0</v>
      </c>
      <c r="H185" s="295" t="s">
        <v>60</v>
      </c>
      <c r="I185" s="172">
        <v>0</v>
      </c>
      <c r="J185" s="171">
        <v>0</v>
      </c>
      <c r="K185" s="527"/>
      <c r="L185" s="173">
        <v>0</v>
      </c>
      <c r="M185" s="174">
        <v>0</v>
      </c>
      <c r="N185" s="203" t="s">
        <v>60</v>
      </c>
      <c r="O185">
        <v>10.3</v>
      </c>
      <c r="P185" s="130">
        <v>10.3</v>
      </c>
      <c r="Q185" s="529"/>
      <c r="R185">
        <v>12.3</v>
      </c>
      <c r="S185">
        <v>1300</v>
      </c>
      <c r="T185" s="177">
        <v>12.3</v>
      </c>
      <c r="U185" s="177">
        <v>1300</v>
      </c>
      <c r="V185" s="178">
        <v>15.99</v>
      </c>
      <c r="W185" s="204" t="s">
        <v>60</v>
      </c>
      <c r="X185" s="176" t="s">
        <v>186</v>
      </c>
      <c r="Y185" s="176" t="s">
        <v>186</v>
      </c>
      <c r="Z185" s="177">
        <v>1.4076923076923085</v>
      </c>
      <c r="AA185" s="177">
        <v>61.842105263157919</v>
      </c>
      <c r="AB185" s="178">
        <v>8.7054655870445433E-2</v>
      </c>
      <c r="AC185" s="294" t="s">
        <v>60</v>
      </c>
      <c r="AD185">
        <v>3.7</v>
      </c>
      <c r="AE185">
        <v>292</v>
      </c>
      <c r="AF185" s="177">
        <v>3.7</v>
      </c>
      <c r="AG185" s="151"/>
      <c r="AH185" s="177">
        <v>292</v>
      </c>
      <c r="AI185" s="178">
        <v>1.0804</v>
      </c>
      <c r="AJ185" s="294" t="s">
        <v>60</v>
      </c>
      <c r="AK185">
        <v>0.5</v>
      </c>
      <c r="AL185">
        <v>132</v>
      </c>
      <c r="AM185" s="177">
        <v>0.5</v>
      </c>
      <c r="AN185" s="177">
        <v>132</v>
      </c>
      <c r="AO185" s="178">
        <v>6.6000000000000003E-2</v>
      </c>
      <c r="AP185" s="529"/>
      <c r="AQ185" s="199">
        <v>7.502536848097165</v>
      </c>
      <c r="AR185" s="174">
        <v>2.9585664771235765E-4</v>
      </c>
      <c r="AS185" s="188">
        <v>2.0694978544660579E-4</v>
      </c>
      <c r="AT185" s="304"/>
    </row>
    <row r="186" spans="1:46" x14ac:dyDescent="0.25">
      <c r="A186" t="s">
        <v>67</v>
      </c>
      <c r="B186" s="297">
        <v>567052000</v>
      </c>
      <c r="C186" s="168">
        <v>567052000</v>
      </c>
      <c r="D186" s="294" t="s">
        <v>67</v>
      </c>
      <c r="E186" s="293">
        <v>305225000</v>
      </c>
      <c r="F186" s="170">
        <v>4.4180339448595785E-2</v>
      </c>
      <c r="G186" s="168">
        <v>307535764.29417992</v>
      </c>
      <c r="H186" s="295" t="s">
        <v>67</v>
      </c>
      <c r="I186" s="172">
        <v>9.5324110414264796E-3</v>
      </c>
      <c r="J186" s="171">
        <v>7435099.496502867</v>
      </c>
      <c r="K186" s="527"/>
      <c r="L186" s="173">
        <v>400.0855710154537</v>
      </c>
      <c r="M186" s="174">
        <v>1.3119945048053942E-2</v>
      </c>
      <c r="N186" s="203" t="s">
        <v>67</v>
      </c>
      <c r="O186">
        <v>284.3</v>
      </c>
      <c r="P186" s="130">
        <v>284.3</v>
      </c>
      <c r="Q186" s="529"/>
      <c r="R186">
        <v>81.8</v>
      </c>
      <c r="S186">
        <v>1330</v>
      </c>
      <c r="T186" s="177">
        <v>81.8</v>
      </c>
      <c r="U186" s="177">
        <v>1330</v>
      </c>
      <c r="V186" s="178">
        <v>108.794</v>
      </c>
      <c r="W186" s="204" t="s">
        <v>67</v>
      </c>
      <c r="X186">
        <v>98.3</v>
      </c>
      <c r="Y186">
        <v>142</v>
      </c>
      <c r="Z186" s="177">
        <v>98.3</v>
      </c>
      <c r="AA186" s="177">
        <v>142</v>
      </c>
      <c r="AB186" s="178">
        <v>13.958599999999999</v>
      </c>
      <c r="AC186" s="294" t="s">
        <v>67</v>
      </c>
      <c r="AD186">
        <v>1002.2</v>
      </c>
      <c r="AE186">
        <v>285</v>
      </c>
      <c r="AF186" s="177">
        <v>1002.2</v>
      </c>
      <c r="AG186" s="151"/>
      <c r="AH186" s="177">
        <v>285</v>
      </c>
      <c r="AI186" s="178">
        <v>285.62700000000001</v>
      </c>
      <c r="AJ186" s="294" t="s">
        <v>67</v>
      </c>
      <c r="AK186">
        <v>63.1</v>
      </c>
      <c r="AL186">
        <v>157</v>
      </c>
      <c r="AM186" s="177">
        <v>63.1</v>
      </c>
      <c r="AN186" s="177">
        <v>157</v>
      </c>
      <c r="AO186" s="178">
        <v>9.9067000000000007</v>
      </c>
      <c r="AP186" s="529"/>
      <c r="AQ186" s="199">
        <v>182.20551227999999</v>
      </c>
      <c r="AR186" s="174">
        <v>7.1851312628402131E-3</v>
      </c>
      <c r="AS186" s="188">
        <v>5.0259522128303117E-3</v>
      </c>
      <c r="AT186" s="304"/>
    </row>
    <row r="187" spans="1:46" x14ac:dyDescent="0.25">
      <c r="A187" t="s">
        <v>68</v>
      </c>
      <c r="B187" s="293">
        <v>903784000</v>
      </c>
      <c r="C187" s="168">
        <v>903784000</v>
      </c>
      <c r="D187" s="294" t="s">
        <v>68</v>
      </c>
      <c r="E187" s="297" t="s">
        <v>186</v>
      </c>
      <c r="F187" s="170">
        <v>1.501998602751603E-2</v>
      </c>
      <c r="G187" s="168">
        <v>104552906.11867087</v>
      </c>
      <c r="H187" s="295" t="s">
        <v>68</v>
      </c>
      <c r="I187" s="172">
        <v>1.5193034467146911E-2</v>
      </c>
      <c r="J187" s="171">
        <v>11850278.216719715</v>
      </c>
      <c r="K187" s="527"/>
      <c r="L187" s="173">
        <v>462.75690681453318</v>
      </c>
      <c r="M187" s="174">
        <v>1.5175116594693646E-2</v>
      </c>
      <c r="N187" s="203" t="s">
        <v>68</v>
      </c>
      <c r="O187">
        <v>1284.2</v>
      </c>
      <c r="P187" s="130">
        <v>1284.2</v>
      </c>
      <c r="Q187" s="529"/>
      <c r="R187">
        <v>56.3</v>
      </c>
      <c r="S187">
        <v>1137</v>
      </c>
      <c r="T187" s="177">
        <v>56.3</v>
      </c>
      <c r="U187" s="177">
        <v>1137</v>
      </c>
      <c r="V187" s="178">
        <v>64.013099999999994</v>
      </c>
      <c r="W187" s="204" t="s">
        <v>68</v>
      </c>
      <c r="X187">
        <v>0.2</v>
      </c>
      <c r="Y187">
        <v>405</v>
      </c>
      <c r="Z187" s="177">
        <v>0.2</v>
      </c>
      <c r="AA187" s="177">
        <v>405</v>
      </c>
      <c r="AB187" s="178">
        <v>8.1000000000000003E-2</v>
      </c>
      <c r="AC187" s="294" t="s">
        <v>68</v>
      </c>
      <c r="AD187">
        <v>5632.1</v>
      </c>
      <c r="AE187">
        <v>292</v>
      </c>
      <c r="AF187" s="177">
        <v>5632.1</v>
      </c>
      <c r="AG187" s="151"/>
      <c r="AH187" s="177">
        <v>292</v>
      </c>
      <c r="AI187" s="178">
        <v>1644.5732</v>
      </c>
      <c r="AJ187" s="294" t="s">
        <v>68</v>
      </c>
      <c r="AK187" s="176" t="s">
        <v>186</v>
      </c>
      <c r="AL187" s="176" t="s">
        <v>186</v>
      </c>
      <c r="AM187" s="177">
        <v>27.1875</v>
      </c>
      <c r="AN187" s="177">
        <v>115.88888888888889</v>
      </c>
      <c r="AO187" s="178">
        <v>3.1507291666666668</v>
      </c>
      <c r="AP187" s="529"/>
      <c r="AQ187" s="199">
        <v>745.66793350500006</v>
      </c>
      <c r="AR187" s="174">
        <v>2.9404829270427785E-2</v>
      </c>
      <c r="AS187" s="188">
        <v>2.0568485297398055E-2</v>
      </c>
      <c r="AT187" s="304"/>
    </row>
    <row r="188" spans="1:46" x14ac:dyDescent="0.25">
      <c r="A188" t="s">
        <v>69</v>
      </c>
      <c r="B188" s="176" t="s">
        <v>186</v>
      </c>
      <c r="C188" s="168">
        <v>153499937.5</v>
      </c>
      <c r="D188" s="294" t="s">
        <v>69</v>
      </c>
      <c r="E188" s="176" t="s">
        <v>186</v>
      </c>
      <c r="F188" s="170">
        <v>1.501998602751603E-2</v>
      </c>
      <c r="G188" s="168">
        <v>104552906.11867087</v>
      </c>
      <c r="H188" s="295" t="s">
        <v>69</v>
      </c>
      <c r="I188" s="172">
        <v>2.5804062045161197E-3</v>
      </c>
      <c r="J188" s="171">
        <v>2012667.8118046874</v>
      </c>
      <c r="K188" s="527"/>
      <c r="L188" s="173">
        <v>117.96571598486372</v>
      </c>
      <c r="M188" s="174">
        <v>3.8684317141144012E-3</v>
      </c>
      <c r="N188" s="203" t="s">
        <v>69</v>
      </c>
      <c r="O188">
        <v>49</v>
      </c>
      <c r="P188" s="130">
        <v>49</v>
      </c>
      <c r="Q188" s="529"/>
      <c r="R188">
        <v>23.8</v>
      </c>
      <c r="S188">
        <v>1183</v>
      </c>
      <c r="T188" s="177">
        <v>23.8</v>
      </c>
      <c r="U188" s="177">
        <v>1183</v>
      </c>
      <c r="V188" s="178">
        <v>28.1554</v>
      </c>
      <c r="W188" s="204" t="s">
        <v>69</v>
      </c>
      <c r="X188" s="176" t="s">
        <v>186</v>
      </c>
      <c r="Y188" s="176" t="s">
        <v>186</v>
      </c>
      <c r="Z188" s="177">
        <v>1.4076923076923085</v>
      </c>
      <c r="AA188" s="177">
        <v>61.842105263157919</v>
      </c>
      <c r="AB188" s="178">
        <v>8.7054655870445433E-2</v>
      </c>
      <c r="AC188" s="294" t="s">
        <v>69</v>
      </c>
      <c r="AD188">
        <v>141.5</v>
      </c>
      <c r="AE188">
        <v>273</v>
      </c>
      <c r="AF188" s="177">
        <v>141.5</v>
      </c>
      <c r="AG188" s="151"/>
      <c r="AH188" s="177">
        <v>273</v>
      </c>
      <c r="AI188" s="178">
        <v>38.6295</v>
      </c>
      <c r="AJ188" s="294" t="s">
        <v>69</v>
      </c>
      <c r="AK188">
        <v>55.8</v>
      </c>
      <c r="AL188">
        <v>136</v>
      </c>
      <c r="AM188" s="177">
        <v>55.8</v>
      </c>
      <c r="AN188" s="177">
        <v>136</v>
      </c>
      <c r="AO188" s="178">
        <v>7.5887999999999991</v>
      </c>
      <c r="AP188" s="529"/>
      <c r="AQ188" s="199">
        <v>32.435104728097158</v>
      </c>
      <c r="AR188" s="174">
        <v>1.2790528786923445E-3</v>
      </c>
      <c r="AS188" s="188">
        <v>8.9468910320918214E-4</v>
      </c>
      <c r="AT188" s="304"/>
    </row>
    <row r="189" spans="1:46" x14ac:dyDescent="0.25">
      <c r="A189" t="s">
        <v>70</v>
      </c>
      <c r="B189" s="293">
        <v>785017000</v>
      </c>
      <c r="C189" s="168">
        <v>785017000</v>
      </c>
      <c r="D189" s="294" t="s">
        <v>70</v>
      </c>
      <c r="E189" s="293">
        <v>220344000</v>
      </c>
      <c r="F189" s="170">
        <v>3.189408703566677E-2</v>
      </c>
      <c r="G189" s="168">
        <v>222012156.43422648</v>
      </c>
      <c r="H189" s="295" t="s">
        <v>70</v>
      </c>
      <c r="I189" s="172">
        <v>1.3196505291415058E-2</v>
      </c>
      <c r="J189" s="171">
        <v>10293023.393703209</v>
      </c>
      <c r="K189" s="527"/>
      <c r="L189" s="173">
        <v>461.45734076994893</v>
      </c>
      <c r="M189" s="174">
        <v>1.5132500123802213E-2</v>
      </c>
      <c r="N189" s="203" t="s">
        <v>70</v>
      </c>
      <c r="O189">
        <v>1473.2</v>
      </c>
      <c r="P189" s="130">
        <v>1473.2</v>
      </c>
      <c r="Q189" s="529"/>
      <c r="R189">
        <v>1040.9000000000001</v>
      </c>
      <c r="S189">
        <v>1239</v>
      </c>
      <c r="T189" s="177">
        <v>1040.9000000000001</v>
      </c>
      <c r="U189" s="177">
        <v>1239</v>
      </c>
      <c r="V189" s="178">
        <v>1289.6750999999999</v>
      </c>
      <c r="W189" s="204" t="s">
        <v>70</v>
      </c>
      <c r="X189">
        <v>85.2</v>
      </c>
      <c r="Y189">
        <v>431</v>
      </c>
      <c r="Z189" s="177">
        <v>85.2</v>
      </c>
      <c r="AA189" s="177">
        <v>431</v>
      </c>
      <c r="AB189" s="178">
        <v>36.721199999999996</v>
      </c>
      <c r="AC189" s="294" t="s">
        <v>70</v>
      </c>
      <c r="AD189">
        <v>3291.6</v>
      </c>
      <c r="AE189">
        <v>282</v>
      </c>
      <c r="AF189" s="177">
        <v>3291.6</v>
      </c>
      <c r="AG189" s="151"/>
      <c r="AH189" s="177">
        <v>282</v>
      </c>
      <c r="AI189" s="178">
        <v>928.23119999999994</v>
      </c>
      <c r="AJ189" s="294" t="s">
        <v>70</v>
      </c>
      <c r="AK189">
        <v>100.7</v>
      </c>
      <c r="AL189">
        <v>107</v>
      </c>
      <c r="AM189" s="177">
        <v>100.7</v>
      </c>
      <c r="AN189" s="177">
        <v>107</v>
      </c>
      <c r="AO189" s="178">
        <v>10.774900000000001</v>
      </c>
      <c r="AP189" s="529"/>
      <c r="AQ189" s="199">
        <v>986.80928543999971</v>
      </c>
      <c r="AR189" s="174">
        <v>3.8914049078712945E-2</v>
      </c>
      <c r="AS189" s="188">
        <v>2.72201222111054E-2</v>
      </c>
      <c r="AT189" s="304"/>
    </row>
    <row r="190" spans="1:46" x14ac:dyDescent="0.25">
      <c r="A190" t="s">
        <v>71</v>
      </c>
      <c r="B190" s="176" t="s">
        <v>186</v>
      </c>
      <c r="C190" s="168">
        <v>153499937.5</v>
      </c>
      <c r="D190" s="294" t="s">
        <v>71</v>
      </c>
      <c r="E190" s="176" t="s">
        <v>186</v>
      </c>
      <c r="F190" s="170">
        <v>1.501998602751603E-2</v>
      </c>
      <c r="G190" s="168">
        <v>104552906.11867087</v>
      </c>
      <c r="H190" s="295" t="s">
        <v>71</v>
      </c>
      <c r="I190" s="172">
        <v>2.5804062045161197E-3</v>
      </c>
      <c r="J190" s="171">
        <v>2012667.8118046874</v>
      </c>
      <c r="K190" s="527"/>
      <c r="L190" s="173">
        <v>117.96571598486372</v>
      </c>
      <c r="M190" s="174">
        <v>3.8684317141144012E-3</v>
      </c>
      <c r="N190" s="203" t="s">
        <v>71</v>
      </c>
      <c r="O190" s="181" t="s">
        <v>61</v>
      </c>
      <c r="P190" s="180">
        <v>5.833333333333333</v>
      </c>
      <c r="Q190" s="529"/>
      <c r="R190" s="181" t="s">
        <v>61</v>
      </c>
      <c r="S190" s="181" t="s">
        <v>61</v>
      </c>
      <c r="T190" s="177">
        <v>6.3833333333333329</v>
      </c>
      <c r="U190" s="177">
        <v>1177</v>
      </c>
      <c r="V190" s="178">
        <v>7.5131833333333331</v>
      </c>
      <c r="W190" s="204" t="s">
        <v>71</v>
      </c>
      <c r="X190" s="181" t="s">
        <v>61</v>
      </c>
      <c r="Y190" s="181" t="s">
        <v>61</v>
      </c>
      <c r="Z190" s="177">
        <v>0.48333333333333334</v>
      </c>
      <c r="AA190" s="177">
        <v>244</v>
      </c>
      <c r="AB190" s="178">
        <v>0.11793333333333332</v>
      </c>
      <c r="AC190" s="294" t="s">
        <v>71</v>
      </c>
      <c r="AD190" s="181" t="s">
        <v>61</v>
      </c>
      <c r="AE190" s="181" t="s">
        <v>61</v>
      </c>
      <c r="AF190" s="177">
        <v>5.5166666666666666</v>
      </c>
      <c r="AG190" s="182"/>
      <c r="AH190" s="177">
        <v>275</v>
      </c>
      <c r="AI190" s="178">
        <v>1.5170833333333333</v>
      </c>
      <c r="AJ190" s="294" t="s">
        <v>71</v>
      </c>
      <c r="AK190" s="181" t="s">
        <v>61</v>
      </c>
      <c r="AL190" s="181" t="s">
        <v>61</v>
      </c>
      <c r="AM190" s="177">
        <v>8.2333333333333325</v>
      </c>
      <c r="AN190" s="177">
        <v>97</v>
      </c>
      <c r="AO190" s="178">
        <v>0.79863333333333331</v>
      </c>
      <c r="AP190" s="529"/>
      <c r="AQ190" s="199">
        <v>4.332840599999999</v>
      </c>
      <c r="AR190" s="174">
        <v>1.7086216581703597E-4</v>
      </c>
      <c r="AS190" s="188">
        <v>1.1951696482127424E-4</v>
      </c>
      <c r="AT190" s="304"/>
    </row>
    <row r="191" spans="1:46" x14ac:dyDescent="0.25">
      <c r="A191" t="s">
        <v>72</v>
      </c>
      <c r="B191" s="293">
        <v>2224904000</v>
      </c>
      <c r="C191" s="168">
        <v>2224904000</v>
      </c>
      <c r="D191" s="294" t="s">
        <v>72</v>
      </c>
      <c r="E191" s="176" t="s">
        <v>186</v>
      </c>
      <c r="F191" s="170">
        <v>1.501998602751603E-2</v>
      </c>
      <c r="G191" s="168">
        <v>104552906.11867087</v>
      </c>
      <c r="H191" s="295" t="s">
        <v>72</v>
      </c>
      <c r="I191" s="172">
        <v>3.7401683541745626E-2</v>
      </c>
      <c r="J191" s="171">
        <v>29172602.530574296</v>
      </c>
      <c r="K191" s="527"/>
      <c r="L191" s="173">
        <v>1069.8743451232976</v>
      </c>
      <c r="M191" s="174">
        <v>3.5084226058725278E-2</v>
      </c>
      <c r="N191" s="203" t="s">
        <v>72</v>
      </c>
      <c r="O191">
        <v>196.4</v>
      </c>
      <c r="P191" s="130">
        <v>196.4</v>
      </c>
      <c r="Q191" s="529"/>
      <c r="R191">
        <v>286.7</v>
      </c>
      <c r="S191">
        <v>1340</v>
      </c>
      <c r="T191" s="177">
        <v>286.7</v>
      </c>
      <c r="U191" s="177">
        <v>1340</v>
      </c>
      <c r="V191" s="178">
        <v>384.178</v>
      </c>
      <c r="W191" s="204" t="s">
        <v>72</v>
      </c>
      <c r="X191" s="205" t="s">
        <v>186</v>
      </c>
      <c r="Y191" s="205" t="s">
        <v>186</v>
      </c>
      <c r="Z191" s="177">
        <v>1.4076923076923085</v>
      </c>
      <c r="AA191" s="177">
        <v>61.842105263157919</v>
      </c>
      <c r="AB191" s="178">
        <v>8.7054655870445433E-2</v>
      </c>
      <c r="AC191" s="294" t="s">
        <v>72</v>
      </c>
      <c r="AD191">
        <v>28.1</v>
      </c>
      <c r="AE191">
        <v>242</v>
      </c>
      <c r="AF191" s="177">
        <v>28.1</v>
      </c>
      <c r="AG191" s="151"/>
      <c r="AH191" s="177">
        <v>242</v>
      </c>
      <c r="AI191" s="178">
        <v>6.8002000000000002</v>
      </c>
      <c r="AJ191" s="294" t="s">
        <v>72</v>
      </c>
      <c r="AK191" s="176" t="s">
        <v>186</v>
      </c>
      <c r="AL191" s="176" t="s">
        <v>186</v>
      </c>
      <c r="AM191" s="177">
        <v>27.1875</v>
      </c>
      <c r="AN191" s="177">
        <v>115.88888888888889</v>
      </c>
      <c r="AO191" s="178">
        <v>3.1507291666666668</v>
      </c>
      <c r="AP191" s="529"/>
      <c r="AQ191" s="199">
        <v>171.72048255309716</v>
      </c>
      <c r="AR191" s="174">
        <v>6.7716623510610391E-3</v>
      </c>
      <c r="AS191" s="188">
        <v>4.7367334197317926E-3</v>
      </c>
      <c r="AT191" s="304"/>
    </row>
    <row r="192" spans="1:46" x14ac:dyDescent="0.25">
      <c r="A192" t="s">
        <v>74</v>
      </c>
      <c r="B192" s="176" t="s">
        <v>186</v>
      </c>
      <c r="C192" s="168">
        <v>153499937.5</v>
      </c>
      <c r="D192" s="294" t="s">
        <v>74</v>
      </c>
      <c r="E192" s="298">
        <v>193083000</v>
      </c>
      <c r="F192" s="170">
        <v>2.7948144751423439E-2</v>
      </c>
      <c r="G192" s="168">
        <v>194544771.81493369</v>
      </c>
      <c r="H192" s="295" t="s">
        <v>74</v>
      </c>
      <c r="I192" s="172">
        <v>2.5804062045161197E-3</v>
      </c>
      <c r="J192" s="171">
        <v>2012667.8118046874</v>
      </c>
      <c r="K192" s="527"/>
      <c r="L192" s="173">
        <v>158.7860262646885</v>
      </c>
      <c r="M192" s="174">
        <v>5.2070459169623363E-3</v>
      </c>
      <c r="N192" s="203" t="s">
        <v>74</v>
      </c>
      <c r="O192">
        <v>1501.4</v>
      </c>
      <c r="P192" s="130">
        <v>1501.4</v>
      </c>
      <c r="Q192" s="529"/>
      <c r="R192">
        <v>524.70000000000005</v>
      </c>
      <c r="S192">
        <v>1431</v>
      </c>
      <c r="T192" s="177">
        <v>524.70000000000005</v>
      </c>
      <c r="U192" s="177">
        <v>1431</v>
      </c>
      <c r="V192" s="178">
        <v>750.84570000000008</v>
      </c>
      <c r="W192" s="204" t="s">
        <v>74</v>
      </c>
      <c r="X192" s="176" t="s">
        <v>186</v>
      </c>
      <c r="Y192" s="176" t="s">
        <v>186</v>
      </c>
      <c r="Z192" s="177">
        <v>1.4076923076923085</v>
      </c>
      <c r="AA192" s="177">
        <v>61.842105263157919</v>
      </c>
      <c r="AB192" s="178">
        <v>8.7054655870445433E-2</v>
      </c>
      <c r="AC192" s="294" t="s">
        <v>74</v>
      </c>
      <c r="AD192" s="176" t="s">
        <v>186</v>
      </c>
      <c r="AE192" s="176" t="s">
        <v>186</v>
      </c>
      <c r="AF192" s="177">
        <v>3076.7999999999965</v>
      </c>
      <c r="AG192" s="151"/>
      <c r="AH192" s="177">
        <v>259.08108108108109</v>
      </c>
      <c r="AI192" s="178">
        <v>797.14067027026942</v>
      </c>
      <c r="AJ192" s="294" t="s">
        <v>74</v>
      </c>
      <c r="AK192">
        <v>2.6</v>
      </c>
      <c r="AL192">
        <v>133</v>
      </c>
      <c r="AM192" s="177">
        <v>2.6</v>
      </c>
      <c r="AN192" s="177">
        <v>133</v>
      </c>
      <c r="AO192" s="178">
        <v>0.3458</v>
      </c>
      <c r="AP192" s="529"/>
      <c r="AQ192" s="199">
        <v>674.49141437782657</v>
      </c>
      <c r="AR192" s="174">
        <v>2.65980391444798E-2</v>
      </c>
      <c r="AS192" s="188">
        <v>1.8605154005537666E-2</v>
      </c>
      <c r="AT192" s="304"/>
    </row>
    <row r="193" spans="1:46" x14ac:dyDescent="0.25">
      <c r="A193" t="s">
        <v>75</v>
      </c>
      <c r="B193" s="293">
        <v>1866899000</v>
      </c>
      <c r="C193" s="168">
        <v>1866899000</v>
      </c>
      <c r="D193" s="294" t="s">
        <v>75</v>
      </c>
      <c r="E193" s="176" t="s">
        <v>186</v>
      </c>
      <c r="F193" s="170">
        <v>1.501998602751603E-2</v>
      </c>
      <c r="G193" s="168">
        <v>104552906.11867087</v>
      </c>
      <c r="H193" s="295" t="s">
        <v>75</v>
      </c>
      <c r="I193" s="172">
        <v>3.1383450972447068E-2</v>
      </c>
      <c r="J193" s="171">
        <v>24478495.472940236</v>
      </c>
      <c r="K193" s="527"/>
      <c r="L193" s="173">
        <v>905.35403016195482</v>
      </c>
      <c r="M193" s="174">
        <v>2.9689136488004492E-2</v>
      </c>
      <c r="N193" s="203" t="s">
        <v>75</v>
      </c>
      <c r="O193">
        <v>293</v>
      </c>
      <c r="P193" s="130">
        <v>293</v>
      </c>
      <c r="Q193" s="529"/>
      <c r="R193">
        <v>44.8</v>
      </c>
      <c r="S193">
        <v>1080</v>
      </c>
      <c r="T193" s="177">
        <v>44.8</v>
      </c>
      <c r="U193" s="177">
        <v>1080</v>
      </c>
      <c r="V193" s="178">
        <v>48.384</v>
      </c>
      <c r="W193" s="204" t="s">
        <v>75</v>
      </c>
      <c r="X193" s="176" t="s">
        <v>186</v>
      </c>
      <c r="Y193" s="176" t="s">
        <v>186</v>
      </c>
      <c r="Z193" s="177">
        <v>1.4076923076923085</v>
      </c>
      <c r="AA193" s="177">
        <v>61.842105263157919</v>
      </c>
      <c r="AB193" s="178">
        <v>8.7054655870445433E-2</v>
      </c>
      <c r="AC193" s="294" t="s">
        <v>75</v>
      </c>
      <c r="AD193">
        <v>907.2</v>
      </c>
      <c r="AE193">
        <v>444</v>
      </c>
      <c r="AF193" s="177">
        <v>907.2</v>
      </c>
      <c r="AG193" s="151"/>
      <c r="AH193" s="177">
        <v>444</v>
      </c>
      <c r="AI193" s="178">
        <v>402.79680000000002</v>
      </c>
      <c r="AJ193" s="294" t="s">
        <v>75</v>
      </c>
      <c r="AK193" s="176" t="s">
        <v>186</v>
      </c>
      <c r="AL193" s="176" t="s">
        <v>186</v>
      </c>
      <c r="AM193" s="177">
        <v>27.1875</v>
      </c>
      <c r="AN193" s="177">
        <v>115.88888888888889</v>
      </c>
      <c r="AO193" s="178">
        <v>3.1507291666666668</v>
      </c>
      <c r="AP193" s="529"/>
      <c r="AQ193" s="199">
        <v>197.94473511309718</v>
      </c>
      <c r="AR193" s="174">
        <v>7.8057951528388275E-3</v>
      </c>
      <c r="AS193" s="188">
        <v>5.4601025348286498E-3</v>
      </c>
      <c r="AT193" s="304"/>
    </row>
    <row r="194" spans="1:46" x14ac:dyDescent="0.25">
      <c r="A194" t="s">
        <v>76</v>
      </c>
      <c r="B194" s="293">
        <v>4750584000</v>
      </c>
      <c r="C194" s="168">
        <v>4750584000</v>
      </c>
      <c r="D194" s="294" t="s">
        <v>76</v>
      </c>
      <c r="E194" s="210" t="s">
        <v>186</v>
      </c>
      <c r="F194" s="170">
        <v>1.501998602751603E-2</v>
      </c>
      <c r="G194" s="168">
        <v>104552906.11867087</v>
      </c>
      <c r="H194" s="295" t="s">
        <v>76</v>
      </c>
      <c r="I194" s="172">
        <v>7.9859553224085222E-2</v>
      </c>
      <c r="J194" s="171">
        <v>62288934.183275215</v>
      </c>
      <c r="K194" s="527"/>
      <c r="L194" s="173">
        <v>2230.5443611609626</v>
      </c>
      <c r="M194" s="174">
        <v>7.3145900691699878E-2</v>
      </c>
      <c r="N194" s="203" t="s">
        <v>76</v>
      </c>
      <c r="O194">
        <v>4758</v>
      </c>
      <c r="P194" s="130">
        <v>4758</v>
      </c>
      <c r="Q194" s="529"/>
      <c r="R194">
        <v>5909.9</v>
      </c>
      <c r="S194">
        <v>1316</v>
      </c>
      <c r="T194" s="177">
        <v>5909.9</v>
      </c>
      <c r="U194" s="177">
        <v>1316</v>
      </c>
      <c r="V194" s="178">
        <v>7777.4283999999989</v>
      </c>
      <c r="W194" s="204" t="s">
        <v>76</v>
      </c>
      <c r="X194">
        <v>2.6</v>
      </c>
      <c r="Y194">
        <v>417</v>
      </c>
      <c r="Z194" s="177">
        <v>2.6</v>
      </c>
      <c r="AA194" s="177">
        <v>417</v>
      </c>
      <c r="AB194" s="178">
        <v>1.0842000000000001</v>
      </c>
      <c r="AC194" s="294" t="s">
        <v>76</v>
      </c>
      <c r="AD194">
        <v>279.3</v>
      </c>
      <c r="AE194">
        <v>231</v>
      </c>
      <c r="AF194" s="177">
        <v>279.3</v>
      </c>
      <c r="AG194" s="151"/>
      <c r="AH194" s="177">
        <v>231</v>
      </c>
      <c r="AI194" s="178">
        <v>64.518299999999996</v>
      </c>
      <c r="AJ194" s="294" t="s">
        <v>76</v>
      </c>
      <c r="AK194">
        <v>251.8</v>
      </c>
      <c r="AL194">
        <v>103</v>
      </c>
      <c r="AM194" s="177">
        <v>251.8</v>
      </c>
      <c r="AN194" s="177">
        <v>103</v>
      </c>
      <c r="AO194" s="178">
        <v>25.935399999999998</v>
      </c>
      <c r="AP194" s="529"/>
      <c r="AQ194" s="199">
        <v>3427.7217202799993</v>
      </c>
      <c r="AR194" s="174">
        <v>0.13516951372389216</v>
      </c>
      <c r="AS194" s="188">
        <v>9.4550188682182859E-2</v>
      </c>
      <c r="AT194" s="304"/>
    </row>
    <row r="195" spans="1:46" x14ac:dyDescent="0.25">
      <c r="A195" t="s">
        <v>77</v>
      </c>
      <c r="B195" s="130">
        <v>0</v>
      </c>
      <c r="C195" s="168">
        <v>0</v>
      </c>
      <c r="D195" s="294" t="s">
        <v>77</v>
      </c>
      <c r="E195" s="176" t="s">
        <v>186</v>
      </c>
      <c r="F195" s="170">
        <v>1.501998602751603E-2</v>
      </c>
      <c r="G195" s="168">
        <v>104552906.11867087</v>
      </c>
      <c r="H195" s="295" t="s">
        <v>77</v>
      </c>
      <c r="I195" s="172">
        <v>0</v>
      </c>
      <c r="J195" s="171">
        <v>0</v>
      </c>
      <c r="K195" s="527"/>
      <c r="L195" s="173">
        <v>47.425198215429106</v>
      </c>
      <c r="M195" s="174">
        <v>1.5552072845322934E-3</v>
      </c>
      <c r="N195" s="203" t="s">
        <v>77</v>
      </c>
      <c r="O195">
        <v>550.20000000000005</v>
      </c>
      <c r="P195" s="130">
        <v>550.20000000000005</v>
      </c>
      <c r="Q195" s="529"/>
      <c r="R195">
        <v>632.9</v>
      </c>
      <c r="S195">
        <v>1381</v>
      </c>
      <c r="T195" s="177">
        <v>632.9</v>
      </c>
      <c r="U195" s="177">
        <v>1381</v>
      </c>
      <c r="V195" s="178">
        <v>874.03489999999999</v>
      </c>
      <c r="W195" s="204" t="s">
        <v>77</v>
      </c>
      <c r="X195" s="176" t="s">
        <v>186</v>
      </c>
      <c r="Y195" s="176" t="s">
        <v>186</v>
      </c>
      <c r="Z195" s="177">
        <v>1.4076923076923085</v>
      </c>
      <c r="AA195" s="177">
        <v>61.842105263157919</v>
      </c>
      <c r="AB195" s="178">
        <v>8.7054655870445433E-2</v>
      </c>
      <c r="AC195" s="294" t="s">
        <v>77</v>
      </c>
      <c r="AD195" s="176" t="s">
        <v>186</v>
      </c>
      <c r="AE195" s="176" t="s">
        <v>186</v>
      </c>
      <c r="AF195" s="177">
        <v>3076.7999999999965</v>
      </c>
      <c r="AG195" s="151"/>
      <c r="AH195" s="177">
        <v>259.08108108108109</v>
      </c>
      <c r="AI195" s="178">
        <v>797.14067027026942</v>
      </c>
      <c r="AJ195" s="294" t="s">
        <v>77</v>
      </c>
      <c r="AK195">
        <v>23.4</v>
      </c>
      <c r="AL195">
        <v>137</v>
      </c>
      <c r="AM195" s="177">
        <v>23.4</v>
      </c>
      <c r="AN195" s="177">
        <v>137</v>
      </c>
      <c r="AO195" s="178">
        <v>3.2058</v>
      </c>
      <c r="AP195" s="529"/>
      <c r="AQ195" s="199">
        <v>729.39844589782649</v>
      </c>
      <c r="AR195" s="174">
        <v>2.8763254805561689E-2</v>
      </c>
      <c r="AS195" s="188">
        <v>2.0119708165369076E-2</v>
      </c>
      <c r="AT195" s="304"/>
    </row>
    <row r="196" spans="1:46" x14ac:dyDescent="0.25">
      <c r="A196" t="s">
        <v>79</v>
      </c>
      <c r="B196" s="176" t="s">
        <v>186</v>
      </c>
      <c r="C196" s="168">
        <v>153499937.5</v>
      </c>
      <c r="D196" s="294" t="s">
        <v>79</v>
      </c>
      <c r="E196" s="293">
        <v>1642000</v>
      </c>
      <c r="F196" s="170">
        <v>2.3767423171297986E-4</v>
      </c>
      <c r="G196" s="168">
        <v>1654431.075341284</v>
      </c>
      <c r="H196" s="295" t="s">
        <v>79</v>
      </c>
      <c r="I196" s="172">
        <v>2.5804062045161197E-3</v>
      </c>
      <c r="J196" s="171">
        <v>2012667.8118046874</v>
      </c>
      <c r="K196" s="527"/>
      <c r="L196" s="173">
        <v>71.290967705209411</v>
      </c>
      <c r="M196" s="174">
        <v>2.3378338197525437E-3</v>
      </c>
      <c r="N196" s="203" t="s">
        <v>79</v>
      </c>
      <c r="O196" s="181" t="s">
        <v>61</v>
      </c>
      <c r="P196" s="180">
        <v>5.833333333333333</v>
      </c>
      <c r="Q196" s="529"/>
      <c r="R196" s="181" t="s">
        <v>61</v>
      </c>
      <c r="S196" s="181" t="s">
        <v>61</v>
      </c>
      <c r="T196" s="177">
        <v>6.3833333333333329</v>
      </c>
      <c r="U196" s="177">
        <v>1177</v>
      </c>
      <c r="V196" s="178">
        <v>7.5131833333333331</v>
      </c>
      <c r="W196" s="204" t="s">
        <v>79</v>
      </c>
      <c r="X196" s="181" t="s">
        <v>61</v>
      </c>
      <c r="Y196" s="181" t="s">
        <v>61</v>
      </c>
      <c r="Z196" s="177">
        <v>0.48333333333333334</v>
      </c>
      <c r="AA196" s="177">
        <v>244</v>
      </c>
      <c r="AB196" s="178">
        <v>0.11793333333333332</v>
      </c>
      <c r="AC196" s="294" t="s">
        <v>79</v>
      </c>
      <c r="AD196" s="181" t="s">
        <v>61</v>
      </c>
      <c r="AE196" s="181" t="s">
        <v>61</v>
      </c>
      <c r="AF196" s="177">
        <v>5.5166666666666666</v>
      </c>
      <c r="AG196" s="182"/>
      <c r="AH196" s="177">
        <v>275</v>
      </c>
      <c r="AI196" s="178">
        <v>1.5170833333333333</v>
      </c>
      <c r="AJ196" s="294" t="s">
        <v>79</v>
      </c>
      <c r="AK196" s="181" t="s">
        <v>61</v>
      </c>
      <c r="AL196" s="181" t="s">
        <v>61</v>
      </c>
      <c r="AM196" s="177">
        <v>8.2333333333333325</v>
      </c>
      <c r="AN196" s="177">
        <v>97</v>
      </c>
      <c r="AO196" s="178">
        <v>0.79863333333333331</v>
      </c>
      <c r="AP196" s="529"/>
      <c r="AQ196" s="199">
        <v>4.332840599999999</v>
      </c>
      <c r="AR196" s="174">
        <v>1.7086216581703597E-4</v>
      </c>
      <c r="AS196" s="188">
        <v>1.1951696482127424E-4</v>
      </c>
      <c r="AT196" s="304"/>
    </row>
    <row r="197" spans="1:46" x14ac:dyDescent="0.25">
      <c r="A197" t="s">
        <v>78</v>
      </c>
      <c r="B197" s="293">
        <v>2062517000</v>
      </c>
      <c r="C197" s="168">
        <v>2062517000</v>
      </c>
      <c r="D197" s="294" t="s">
        <v>78</v>
      </c>
      <c r="E197" s="207" t="s">
        <v>186</v>
      </c>
      <c r="F197" s="170">
        <v>1.501998602751603E-2</v>
      </c>
      <c r="G197" s="168">
        <v>104552906.11867087</v>
      </c>
      <c r="H197" s="295" t="s">
        <v>78</v>
      </c>
      <c r="I197" s="172">
        <v>3.467188163330668E-2</v>
      </c>
      <c r="J197" s="171">
        <v>27043408.908228178</v>
      </c>
      <c r="K197" s="527"/>
      <c r="L197" s="173">
        <v>995.24979969620153</v>
      </c>
      <c r="M197" s="174">
        <v>3.2637074733686142E-2</v>
      </c>
      <c r="N197" s="203" t="s">
        <v>78</v>
      </c>
      <c r="O197">
        <v>279.5</v>
      </c>
      <c r="P197" s="130">
        <v>279.5</v>
      </c>
      <c r="Q197" s="529"/>
      <c r="R197">
        <v>21.1</v>
      </c>
      <c r="S197">
        <v>1084</v>
      </c>
      <c r="T197" s="177">
        <v>21.1</v>
      </c>
      <c r="U197" s="177">
        <v>1084</v>
      </c>
      <c r="V197" s="178">
        <v>22.872399999999999</v>
      </c>
      <c r="W197" s="204" t="s">
        <v>78</v>
      </c>
      <c r="X197" s="176" t="s">
        <v>186</v>
      </c>
      <c r="Y197" s="176" t="s">
        <v>186</v>
      </c>
      <c r="Z197" s="177">
        <v>1.4076923076923085</v>
      </c>
      <c r="AA197" s="177">
        <v>61.842105263157919</v>
      </c>
      <c r="AB197" s="178">
        <v>8.7054655870445433E-2</v>
      </c>
      <c r="AC197" s="294" t="s">
        <v>78</v>
      </c>
      <c r="AD197" s="176" t="s">
        <v>186</v>
      </c>
      <c r="AE197" s="176" t="s">
        <v>186</v>
      </c>
      <c r="AF197" s="177">
        <v>3076.7999999999965</v>
      </c>
      <c r="AG197" s="151"/>
      <c r="AH197" s="177">
        <v>259.08108108108109</v>
      </c>
      <c r="AI197" s="178">
        <v>797.14067027026942</v>
      </c>
      <c r="AJ197" s="294" t="s">
        <v>78</v>
      </c>
      <c r="AK197">
        <v>15.5</v>
      </c>
      <c r="AL197">
        <v>68</v>
      </c>
      <c r="AM197" s="177">
        <v>15.5</v>
      </c>
      <c r="AN197" s="177">
        <v>68</v>
      </c>
      <c r="AO197" s="178">
        <v>1.054</v>
      </c>
      <c r="AP197" s="529"/>
      <c r="AQ197" s="199">
        <v>357.69473681782648</v>
      </c>
      <c r="AR197" s="174">
        <v>1.4105410993898211E-2</v>
      </c>
      <c r="AS197" s="188">
        <v>9.8666425155384489E-3</v>
      </c>
      <c r="AT197" s="304"/>
    </row>
    <row r="198" spans="1:46" x14ac:dyDescent="0.25">
      <c r="A198" t="s">
        <v>81</v>
      </c>
      <c r="B198" s="176" t="s">
        <v>186</v>
      </c>
      <c r="C198" s="168">
        <v>153499937.5</v>
      </c>
      <c r="D198" s="294" t="s">
        <v>81</v>
      </c>
      <c r="E198" s="130">
        <v>0</v>
      </c>
      <c r="F198" s="170">
        <v>0</v>
      </c>
      <c r="G198" s="168">
        <v>0</v>
      </c>
      <c r="H198" s="295" t="s">
        <v>81</v>
      </c>
      <c r="I198" s="172">
        <v>2.5804062045161197E-3</v>
      </c>
      <c r="J198" s="171">
        <v>2012667.8118046874</v>
      </c>
      <c r="K198" s="527"/>
      <c r="L198" s="173">
        <v>70.540517769434615</v>
      </c>
      <c r="M198" s="174">
        <v>2.3132244295821077E-3</v>
      </c>
      <c r="N198" s="203" t="s">
        <v>81</v>
      </c>
      <c r="O198">
        <v>946.9</v>
      </c>
      <c r="P198" s="130">
        <v>946.9</v>
      </c>
      <c r="Q198" s="529"/>
      <c r="R198">
        <v>1119.5999999999999</v>
      </c>
      <c r="S198">
        <v>1397</v>
      </c>
      <c r="T198" s="177">
        <v>1119.5999999999999</v>
      </c>
      <c r="U198" s="177">
        <v>1397</v>
      </c>
      <c r="V198" s="178">
        <v>1564.0811999999999</v>
      </c>
      <c r="W198" s="204" t="s">
        <v>81</v>
      </c>
      <c r="X198" s="176" t="s">
        <v>186</v>
      </c>
      <c r="Y198" s="176" t="s">
        <v>186</v>
      </c>
      <c r="Z198" s="177">
        <v>1.4076923076923085</v>
      </c>
      <c r="AA198" s="177">
        <v>61.842105263157919</v>
      </c>
      <c r="AB198" s="178">
        <v>8.7054655870445433E-2</v>
      </c>
      <c r="AC198" s="294" t="s">
        <v>81</v>
      </c>
      <c r="AD198">
        <v>22.5</v>
      </c>
      <c r="AE198">
        <v>247</v>
      </c>
      <c r="AF198" s="177">
        <v>22.5</v>
      </c>
      <c r="AG198" s="151"/>
      <c r="AH198" s="177">
        <v>247</v>
      </c>
      <c r="AI198" s="178">
        <v>5.5575000000000001</v>
      </c>
      <c r="AJ198" s="294" t="s">
        <v>81</v>
      </c>
      <c r="AK198">
        <v>18.3</v>
      </c>
      <c r="AL198">
        <v>138</v>
      </c>
      <c r="AM198" s="177">
        <v>18.3</v>
      </c>
      <c r="AN198" s="177">
        <v>138</v>
      </c>
      <c r="AO198" s="178">
        <v>2.5254000000000003</v>
      </c>
      <c r="AP198" s="529"/>
      <c r="AQ198" s="199">
        <v>684.872602968097</v>
      </c>
      <c r="AR198" s="174">
        <v>2.7007413162598238E-2</v>
      </c>
      <c r="AS198" s="188">
        <v>1.889150844736651E-2</v>
      </c>
      <c r="AT198" s="304"/>
    </row>
    <row r="199" spans="1:46" x14ac:dyDescent="0.25">
      <c r="A199" t="s">
        <v>83</v>
      </c>
      <c r="B199" s="176" t="s">
        <v>186</v>
      </c>
      <c r="C199" s="168">
        <v>153499937.5</v>
      </c>
      <c r="D199" s="294" t="s">
        <v>83</v>
      </c>
      <c r="E199" s="130">
        <v>0</v>
      </c>
      <c r="F199" s="170">
        <v>0</v>
      </c>
      <c r="G199" s="168">
        <v>0</v>
      </c>
      <c r="H199" s="295" t="s">
        <v>83</v>
      </c>
      <c r="I199" s="172">
        <v>2.5804062045161197E-3</v>
      </c>
      <c r="J199" s="171">
        <v>2012667.8118046874</v>
      </c>
      <c r="K199" s="527"/>
      <c r="L199" s="173">
        <v>70.540517769434615</v>
      </c>
      <c r="M199" s="174">
        <v>2.3132244295821077E-3</v>
      </c>
      <c r="N199" s="203" t="s">
        <v>83</v>
      </c>
      <c r="O199">
        <v>10.8</v>
      </c>
      <c r="P199" s="130">
        <v>10.8</v>
      </c>
      <c r="Q199" s="529"/>
      <c r="R199">
        <v>14.6</v>
      </c>
      <c r="S199">
        <v>1085</v>
      </c>
      <c r="T199" s="177">
        <v>14.6</v>
      </c>
      <c r="U199" s="177">
        <v>1085</v>
      </c>
      <c r="V199" s="178">
        <v>15.840999999999999</v>
      </c>
      <c r="W199" s="204" t="s">
        <v>83</v>
      </c>
      <c r="X199" s="176" t="s">
        <v>186</v>
      </c>
      <c r="Y199" s="176" t="s">
        <v>186</v>
      </c>
      <c r="Z199" s="177">
        <v>1.4076923076923085</v>
      </c>
      <c r="AA199" s="177">
        <v>61.842105263157919</v>
      </c>
      <c r="AB199" s="178">
        <v>8.7054655870445433E-2</v>
      </c>
      <c r="AC199" s="294" t="s">
        <v>83</v>
      </c>
      <c r="AD199">
        <v>6.8</v>
      </c>
      <c r="AE199">
        <v>306</v>
      </c>
      <c r="AF199" s="177">
        <v>6.8</v>
      </c>
      <c r="AG199" s="151"/>
      <c r="AH199" s="177">
        <v>306</v>
      </c>
      <c r="AI199" s="178">
        <v>2.0808</v>
      </c>
      <c r="AJ199" s="294" t="s">
        <v>83</v>
      </c>
      <c r="AK199" s="176" t="s">
        <v>186</v>
      </c>
      <c r="AL199" s="176" t="s">
        <v>186</v>
      </c>
      <c r="AM199" s="177">
        <v>27.1875</v>
      </c>
      <c r="AN199" s="177">
        <v>115.88888888888889</v>
      </c>
      <c r="AO199" s="178">
        <v>3.1507291666666668</v>
      </c>
      <c r="AP199" s="529"/>
      <c r="AQ199" s="199">
        <v>9.2171147130971658</v>
      </c>
      <c r="AR199" s="174">
        <v>3.6346967909778403E-4</v>
      </c>
      <c r="AS199" s="188">
        <v>2.5424465763150469E-4</v>
      </c>
      <c r="AT199" s="304"/>
    </row>
    <row r="200" spans="1:46" x14ac:dyDescent="0.25">
      <c r="A200" t="s">
        <v>82</v>
      </c>
      <c r="B200" s="176" t="s">
        <v>186</v>
      </c>
      <c r="C200" s="168">
        <v>153499937.5</v>
      </c>
      <c r="D200" s="294" t="s">
        <v>82</v>
      </c>
      <c r="E200" s="293">
        <v>214968000</v>
      </c>
      <c r="F200" s="170">
        <v>3.1115928284333648E-2</v>
      </c>
      <c r="G200" s="168">
        <v>216595456.39705551</v>
      </c>
      <c r="H200" s="295" t="s">
        <v>82</v>
      </c>
      <c r="I200" s="172">
        <v>2.5804062045161197E-3</v>
      </c>
      <c r="J200" s="171">
        <v>2012667.8118046874</v>
      </c>
      <c r="K200" s="527"/>
      <c r="L200" s="173">
        <v>168.78821679113898</v>
      </c>
      <c r="M200" s="174">
        <v>5.5350462238320068E-3</v>
      </c>
      <c r="N200" s="203" t="s">
        <v>82</v>
      </c>
      <c r="O200">
        <v>1284.2</v>
      </c>
      <c r="P200" s="130">
        <v>1284.2</v>
      </c>
      <c r="Q200" s="529"/>
      <c r="R200">
        <v>1401.1</v>
      </c>
      <c r="S200">
        <v>1397</v>
      </c>
      <c r="T200" s="177">
        <v>1401.1</v>
      </c>
      <c r="U200" s="177">
        <v>1397</v>
      </c>
      <c r="V200" s="178">
        <v>1957.3366999999998</v>
      </c>
      <c r="W200" s="204" t="s">
        <v>82</v>
      </c>
      <c r="X200">
        <v>26.8</v>
      </c>
      <c r="Y200">
        <v>472</v>
      </c>
      <c r="Z200" s="177">
        <v>26.8</v>
      </c>
      <c r="AA200" s="177">
        <v>472</v>
      </c>
      <c r="AB200" s="178">
        <v>12.649600000000001</v>
      </c>
      <c r="AC200" s="294" t="s">
        <v>82</v>
      </c>
      <c r="AD200">
        <v>827.4</v>
      </c>
      <c r="AE200">
        <v>427</v>
      </c>
      <c r="AF200" s="177">
        <v>827.4</v>
      </c>
      <c r="AG200" s="151"/>
      <c r="AH200" s="177">
        <v>427</v>
      </c>
      <c r="AI200" s="178">
        <v>353.2998</v>
      </c>
      <c r="AJ200" s="294" t="s">
        <v>82</v>
      </c>
      <c r="AK200">
        <v>44.3</v>
      </c>
      <c r="AL200">
        <v>150</v>
      </c>
      <c r="AM200" s="177">
        <v>44.3</v>
      </c>
      <c r="AN200" s="177">
        <v>150</v>
      </c>
      <c r="AO200" s="178">
        <v>6.6449999999999996</v>
      </c>
      <c r="AP200" s="529"/>
      <c r="AQ200" s="199">
        <v>1014.9179871599998</v>
      </c>
      <c r="AR200" s="174">
        <v>4.0022493652968519E-2</v>
      </c>
      <c r="AS200" s="188">
        <v>2.7995471923864493E-2</v>
      </c>
      <c r="AT200" s="304"/>
    </row>
    <row r="201" spans="1:46" x14ac:dyDescent="0.25">
      <c r="A201" t="s">
        <v>85</v>
      </c>
      <c r="B201" s="130">
        <v>0</v>
      </c>
      <c r="C201" s="168">
        <v>0</v>
      </c>
      <c r="D201" s="294" t="s">
        <v>85</v>
      </c>
      <c r="E201" s="130">
        <v>0</v>
      </c>
      <c r="F201" s="170">
        <v>0</v>
      </c>
      <c r="G201" s="168">
        <v>0</v>
      </c>
      <c r="H201" s="295" t="s">
        <v>85</v>
      </c>
      <c r="I201" s="172">
        <v>0</v>
      </c>
      <c r="J201" s="171">
        <v>0</v>
      </c>
      <c r="K201" s="527"/>
      <c r="L201" s="173">
        <v>0</v>
      </c>
      <c r="M201" s="174">
        <v>0</v>
      </c>
      <c r="N201" s="203" t="s">
        <v>85</v>
      </c>
      <c r="O201">
        <v>9.6999999999999993</v>
      </c>
      <c r="P201" s="130">
        <v>9.6999999999999993</v>
      </c>
      <c r="Q201" s="529"/>
      <c r="R201">
        <v>11.9</v>
      </c>
      <c r="S201">
        <v>1203</v>
      </c>
      <c r="T201" s="177">
        <v>11.9</v>
      </c>
      <c r="U201" s="177">
        <v>1203</v>
      </c>
      <c r="V201" s="178">
        <v>14.3157</v>
      </c>
      <c r="W201" s="204" t="s">
        <v>85</v>
      </c>
      <c r="X201" s="176" t="s">
        <v>186</v>
      </c>
      <c r="Y201" s="176" t="s">
        <v>186</v>
      </c>
      <c r="Z201" s="177">
        <v>1.4076923076923085</v>
      </c>
      <c r="AA201" s="177">
        <v>61.842105263157919</v>
      </c>
      <c r="AB201" s="178">
        <v>8.7054655870445433E-2</v>
      </c>
      <c r="AC201" s="294" t="s">
        <v>85</v>
      </c>
      <c r="AD201">
        <v>5.3</v>
      </c>
      <c r="AE201">
        <v>279</v>
      </c>
      <c r="AF201" s="177">
        <v>5.3</v>
      </c>
      <c r="AG201" s="151"/>
      <c r="AH201" s="177">
        <v>279</v>
      </c>
      <c r="AI201" s="178">
        <v>1.4787000000000001</v>
      </c>
      <c r="AJ201" s="294" t="s">
        <v>85</v>
      </c>
      <c r="AK201">
        <v>1.6</v>
      </c>
      <c r="AL201">
        <v>142</v>
      </c>
      <c r="AM201" s="177">
        <v>1.6</v>
      </c>
      <c r="AN201" s="177">
        <v>142</v>
      </c>
      <c r="AO201" s="178">
        <v>0.22720000000000001</v>
      </c>
      <c r="AP201" s="529"/>
      <c r="AQ201" s="199">
        <v>7.0169299680971662</v>
      </c>
      <c r="AR201" s="174">
        <v>2.7670712182108594E-4</v>
      </c>
      <c r="AS201" s="188">
        <v>1.9355481762943556E-4</v>
      </c>
      <c r="AT201" s="304"/>
    </row>
    <row r="202" spans="1:46" x14ac:dyDescent="0.25">
      <c r="A202" t="s">
        <v>22</v>
      </c>
      <c r="B202" s="130">
        <v>0</v>
      </c>
      <c r="C202" s="168">
        <v>0</v>
      </c>
      <c r="D202" s="294" t="s">
        <v>22</v>
      </c>
      <c r="E202" s="130">
        <v>0</v>
      </c>
      <c r="F202" s="170">
        <v>0</v>
      </c>
      <c r="G202" s="168">
        <v>0</v>
      </c>
      <c r="H202" s="295" t="s">
        <v>22</v>
      </c>
      <c r="I202" s="172">
        <v>0</v>
      </c>
      <c r="J202" s="171">
        <v>0</v>
      </c>
      <c r="K202" s="527"/>
      <c r="L202" s="173">
        <v>0</v>
      </c>
      <c r="M202" s="174">
        <v>0</v>
      </c>
      <c r="N202" s="203" t="s">
        <v>22</v>
      </c>
      <c r="O202" s="130">
        <v>0</v>
      </c>
      <c r="P202" s="130">
        <v>0</v>
      </c>
      <c r="Q202" s="529"/>
      <c r="R202" s="130">
        <v>0</v>
      </c>
      <c r="S202" s="130">
        <v>0</v>
      </c>
      <c r="T202" s="130">
        <v>0</v>
      </c>
      <c r="U202" s="130">
        <v>0</v>
      </c>
      <c r="V202" s="178">
        <v>0</v>
      </c>
      <c r="W202" s="204" t="s">
        <v>22</v>
      </c>
      <c r="X202" s="130">
        <v>0</v>
      </c>
      <c r="Y202" s="130">
        <v>0</v>
      </c>
      <c r="Z202" s="130">
        <v>0</v>
      </c>
      <c r="AA202" s="130">
        <v>0</v>
      </c>
      <c r="AB202" s="178">
        <v>0</v>
      </c>
      <c r="AC202" s="294" t="s">
        <v>22</v>
      </c>
      <c r="AD202" s="130">
        <v>0</v>
      </c>
      <c r="AE202" s="130">
        <v>0</v>
      </c>
      <c r="AF202" s="151">
        <v>0</v>
      </c>
      <c r="AG202" s="151"/>
      <c r="AH202" s="130">
        <v>0</v>
      </c>
      <c r="AI202" s="178">
        <v>0</v>
      </c>
      <c r="AJ202" s="294" t="s">
        <v>22</v>
      </c>
      <c r="AK202" s="151">
        <v>0</v>
      </c>
      <c r="AL202" s="151">
        <v>0</v>
      </c>
      <c r="AM202" s="177">
        <v>0</v>
      </c>
      <c r="AN202" s="177">
        <v>0</v>
      </c>
      <c r="AO202" s="178">
        <v>0</v>
      </c>
      <c r="AP202" s="529"/>
      <c r="AQ202" s="199">
        <v>0</v>
      </c>
      <c r="AR202" s="174">
        <v>0</v>
      </c>
      <c r="AS202" s="188">
        <v>0</v>
      </c>
      <c r="AT202" s="304"/>
    </row>
    <row r="203" spans="1:46" x14ac:dyDescent="0.25">
      <c r="A203" t="s">
        <v>39</v>
      </c>
      <c r="B203" s="130">
        <v>0</v>
      </c>
      <c r="C203" s="168">
        <v>0</v>
      </c>
      <c r="D203" s="294" t="s">
        <v>39</v>
      </c>
      <c r="E203" s="130">
        <v>0</v>
      </c>
      <c r="F203" s="170">
        <v>0</v>
      </c>
      <c r="G203" s="168">
        <v>0</v>
      </c>
      <c r="H203" s="295" t="s">
        <v>39</v>
      </c>
      <c r="I203" s="172">
        <v>0</v>
      </c>
      <c r="J203" s="171">
        <v>0</v>
      </c>
      <c r="K203" s="527"/>
      <c r="L203" s="173">
        <v>0</v>
      </c>
      <c r="M203" s="174">
        <v>0</v>
      </c>
      <c r="N203" s="203" t="s">
        <v>39</v>
      </c>
      <c r="O203" s="130">
        <v>0</v>
      </c>
      <c r="P203" s="130">
        <v>0</v>
      </c>
      <c r="Q203" s="529"/>
      <c r="R203" s="130">
        <v>0</v>
      </c>
      <c r="S203" s="130">
        <v>0</v>
      </c>
      <c r="T203" s="130">
        <v>0</v>
      </c>
      <c r="U203" s="130">
        <v>0</v>
      </c>
      <c r="V203" s="178">
        <v>0</v>
      </c>
      <c r="W203" s="204" t="s">
        <v>39</v>
      </c>
      <c r="X203" s="130">
        <v>0</v>
      </c>
      <c r="Y203" s="130">
        <v>0</v>
      </c>
      <c r="Z203" s="130">
        <v>0</v>
      </c>
      <c r="AA203" s="130">
        <v>0</v>
      </c>
      <c r="AB203" s="178">
        <v>0</v>
      </c>
      <c r="AC203" s="294" t="s">
        <v>39</v>
      </c>
      <c r="AD203" s="130">
        <v>0</v>
      </c>
      <c r="AE203" s="130">
        <v>0</v>
      </c>
      <c r="AF203" s="151">
        <v>0</v>
      </c>
      <c r="AG203" s="151"/>
      <c r="AH203" s="130">
        <v>0</v>
      </c>
      <c r="AI203" s="178">
        <v>0</v>
      </c>
      <c r="AJ203" s="294" t="s">
        <v>39</v>
      </c>
      <c r="AK203" s="151">
        <v>0</v>
      </c>
      <c r="AL203" s="151">
        <v>0</v>
      </c>
      <c r="AM203" s="177">
        <v>0</v>
      </c>
      <c r="AN203" s="177">
        <v>0</v>
      </c>
      <c r="AO203" s="178">
        <v>0</v>
      </c>
      <c r="AP203" s="529"/>
      <c r="AQ203" s="199">
        <v>0</v>
      </c>
      <c r="AR203" s="174">
        <v>0</v>
      </c>
      <c r="AS203" s="188">
        <v>0</v>
      </c>
      <c r="AT203" s="304"/>
    </row>
    <row r="204" spans="1:46" x14ac:dyDescent="0.25">
      <c r="A204" t="s">
        <v>57</v>
      </c>
      <c r="B204" s="130">
        <v>0</v>
      </c>
      <c r="C204" s="168">
        <v>0</v>
      </c>
      <c r="D204" s="294" t="s">
        <v>57</v>
      </c>
      <c r="E204" s="130">
        <v>0</v>
      </c>
      <c r="F204" s="170">
        <v>0</v>
      </c>
      <c r="G204" s="168">
        <v>0</v>
      </c>
      <c r="H204" s="295" t="s">
        <v>57</v>
      </c>
      <c r="I204" s="172">
        <v>0</v>
      </c>
      <c r="J204" s="171">
        <v>0</v>
      </c>
      <c r="K204" s="527"/>
      <c r="L204" s="173">
        <v>0</v>
      </c>
      <c r="M204" s="174">
        <v>0</v>
      </c>
      <c r="N204" s="203" t="s">
        <v>57</v>
      </c>
      <c r="O204" s="130">
        <v>0</v>
      </c>
      <c r="P204" s="130">
        <v>0</v>
      </c>
      <c r="Q204" s="529"/>
      <c r="R204" s="130">
        <v>0</v>
      </c>
      <c r="S204" s="130">
        <v>0</v>
      </c>
      <c r="T204" s="130">
        <v>0</v>
      </c>
      <c r="U204" s="130">
        <v>0</v>
      </c>
      <c r="V204" s="178">
        <v>0</v>
      </c>
      <c r="W204" s="204" t="s">
        <v>57</v>
      </c>
      <c r="X204" s="130">
        <v>0</v>
      </c>
      <c r="Y204" s="130">
        <v>0</v>
      </c>
      <c r="Z204" s="130">
        <v>0</v>
      </c>
      <c r="AA204" s="130">
        <v>0</v>
      </c>
      <c r="AB204" s="178">
        <v>0</v>
      </c>
      <c r="AC204" s="294" t="s">
        <v>57</v>
      </c>
      <c r="AD204" s="130">
        <v>0</v>
      </c>
      <c r="AE204" s="130">
        <v>0</v>
      </c>
      <c r="AF204" s="151">
        <v>0</v>
      </c>
      <c r="AG204" s="151"/>
      <c r="AH204" s="130">
        <v>0</v>
      </c>
      <c r="AI204" s="178">
        <v>0</v>
      </c>
      <c r="AJ204" s="294" t="s">
        <v>57</v>
      </c>
      <c r="AK204" s="151">
        <v>0</v>
      </c>
      <c r="AL204" s="151">
        <v>0</v>
      </c>
      <c r="AM204" s="177">
        <v>0</v>
      </c>
      <c r="AN204" s="177">
        <v>0</v>
      </c>
      <c r="AO204" s="178">
        <v>0</v>
      </c>
      <c r="AP204" s="529"/>
      <c r="AQ204" s="199">
        <v>0</v>
      </c>
      <c r="AR204" s="174">
        <v>0</v>
      </c>
      <c r="AS204" s="188">
        <v>0</v>
      </c>
      <c r="AT204" s="304"/>
    </row>
    <row r="205" spans="1:46" x14ac:dyDescent="0.25">
      <c r="A205" t="s">
        <v>73</v>
      </c>
      <c r="B205" s="130">
        <v>0</v>
      </c>
      <c r="C205" s="168">
        <v>0</v>
      </c>
      <c r="D205" s="294" t="s">
        <v>73</v>
      </c>
      <c r="E205" s="130">
        <v>0</v>
      </c>
      <c r="F205" s="170">
        <v>0</v>
      </c>
      <c r="G205" s="168">
        <v>0</v>
      </c>
      <c r="H205" s="295" t="s">
        <v>73</v>
      </c>
      <c r="I205" s="172">
        <v>0</v>
      </c>
      <c r="J205" s="171">
        <v>0</v>
      </c>
      <c r="K205" s="527"/>
      <c r="L205" s="173">
        <v>0</v>
      </c>
      <c r="M205" s="174">
        <v>0</v>
      </c>
      <c r="N205" s="203" t="s">
        <v>73</v>
      </c>
      <c r="O205" s="130">
        <v>0</v>
      </c>
      <c r="P205" s="130">
        <v>0</v>
      </c>
      <c r="Q205" s="529"/>
      <c r="R205" s="130">
        <v>0</v>
      </c>
      <c r="S205" s="130">
        <v>0</v>
      </c>
      <c r="T205" s="130">
        <v>0</v>
      </c>
      <c r="U205" s="130">
        <v>0</v>
      </c>
      <c r="V205" s="178">
        <v>0</v>
      </c>
      <c r="W205" s="204" t="s">
        <v>73</v>
      </c>
      <c r="X205" s="130">
        <v>0</v>
      </c>
      <c r="Y205" s="130">
        <v>0</v>
      </c>
      <c r="Z205" s="130">
        <v>0</v>
      </c>
      <c r="AA205" s="130">
        <v>0</v>
      </c>
      <c r="AB205" s="178">
        <v>0</v>
      </c>
      <c r="AC205" s="294" t="s">
        <v>73</v>
      </c>
      <c r="AD205" s="130">
        <v>0</v>
      </c>
      <c r="AE205" s="130">
        <v>0</v>
      </c>
      <c r="AF205" s="151">
        <v>0</v>
      </c>
      <c r="AG205" s="151"/>
      <c r="AH205" s="130">
        <v>0</v>
      </c>
      <c r="AI205" s="178">
        <v>0</v>
      </c>
      <c r="AJ205" s="294" t="s">
        <v>73</v>
      </c>
      <c r="AK205" s="151">
        <v>0</v>
      </c>
      <c r="AL205" s="151">
        <v>0</v>
      </c>
      <c r="AM205" s="177">
        <v>0</v>
      </c>
      <c r="AN205" s="177">
        <v>0</v>
      </c>
      <c r="AO205" s="178">
        <v>0</v>
      </c>
      <c r="AP205" s="529"/>
      <c r="AQ205" s="199">
        <v>0</v>
      </c>
      <c r="AR205" s="174">
        <v>0</v>
      </c>
      <c r="AS205" s="188">
        <v>0</v>
      </c>
      <c r="AT205" s="304"/>
    </row>
    <row r="206" spans="1:46" x14ac:dyDescent="0.25">
      <c r="A206" t="s">
        <v>84</v>
      </c>
      <c r="B206" s="130">
        <v>0</v>
      </c>
      <c r="C206" s="168">
        <v>0</v>
      </c>
      <c r="D206" s="294" t="s">
        <v>84</v>
      </c>
      <c r="E206" s="130">
        <v>0</v>
      </c>
      <c r="F206" s="170">
        <v>0</v>
      </c>
      <c r="G206" s="168">
        <v>0</v>
      </c>
      <c r="H206" s="295" t="s">
        <v>84</v>
      </c>
      <c r="I206" s="172">
        <v>0</v>
      </c>
      <c r="J206" s="171">
        <v>0</v>
      </c>
      <c r="K206" s="527"/>
      <c r="L206" s="173">
        <v>0</v>
      </c>
      <c r="M206" s="174">
        <v>0</v>
      </c>
      <c r="N206" s="203" t="s">
        <v>84</v>
      </c>
      <c r="O206" s="130">
        <v>0</v>
      </c>
      <c r="P206" s="130">
        <v>0</v>
      </c>
      <c r="Q206" s="529"/>
      <c r="R206" s="130">
        <v>0</v>
      </c>
      <c r="S206" s="130">
        <v>0</v>
      </c>
      <c r="T206" s="130">
        <v>0</v>
      </c>
      <c r="U206" s="130">
        <v>0</v>
      </c>
      <c r="V206" s="178">
        <v>0</v>
      </c>
      <c r="W206" s="204" t="s">
        <v>84</v>
      </c>
      <c r="X206" s="130">
        <v>0</v>
      </c>
      <c r="Y206" s="130">
        <v>0</v>
      </c>
      <c r="Z206" s="130">
        <v>0</v>
      </c>
      <c r="AA206" s="130">
        <v>0</v>
      </c>
      <c r="AB206" s="178">
        <v>0</v>
      </c>
      <c r="AC206" s="294" t="s">
        <v>84</v>
      </c>
      <c r="AD206" s="130">
        <v>0</v>
      </c>
      <c r="AE206" s="130">
        <v>0</v>
      </c>
      <c r="AF206" s="151">
        <v>0</v>
      </c>
      <c r="AG206" s="151"/>
      <c r="AH206" s="130">
        <v>0</v>
      </c>
      <c r="AI206" s="178">
        <v>0</v>
      </c>
      <c r="AJ206" s="294" t="s">
        <v>84</v>
      </c>
      <c r="AK206" s="151">
        <v>0</v>
      </c>
      <c r="AL206" s="151">
        <v>0</v>
      </c>
      <c r="AM206" s="177">
        <v>0</v>
      </c>
      <c r="AN206" s="177">
        <v>0</v>
      </c>
      <c r="AO206" s="178">
        <v>0</v>
      </c>
      <c r="AP206" s="529"/>
      <c r="AQ206" s="199">
        <v>0</v>
      </c>
      <c r="AR206" s="174">
        <v>0</v>
      </c>
      <c r="AS206" s="188">
        <v>0</v>
      </c>
      <c r="AT206" s="304"/>
    </row>
    <row r="207" spans="1:46" x14ac:dyDescent="0.25">
      <c r="A207" s="130"/>
      <c r="B207" s="130"/>
      <c r="C207" s="130">
        <v>331082000</v>
      </c>
      <c r="D207" s="152"/>
      <c r="E207" s="168">
        <v>4937037000</v>
      </c>
      <c r="F207" s="211">
        <v>0.99999999999999978</v>
      </c>
      <c r="G207" s="130" t="b">
        <v>1</v>
      </c>
      <c r="H207" s="287"/>
      <c r="I207" s="130"/>
      <c r="J207" s="187">
        <v>0</v>
      </c>
      <c r="K207" s="527"/>
      <c r="L207" s="130" t="b">
        <v>1</v>
      </c>
      <c r="M207" s="188" t="b">
        <v>1</v>
      </c>
      <c r="N207" s="212"/>
      <c r="O207" s="130">
        <v>55778.599999999991</v>
      </c>
      <c r="P207" s="130">
        <v>55813.599999999999</v>
      </c>
      <c r="Q207" s="529"/>
      <c r="R207" s="130">
        <v>30954.199999999993</v>
      </c>
      <c r="S207" s="130">
        <v>1418.6052631578948</v>
      </c>
      <c r="T207" s="130">
        <v>33887.80000000001</v>
      </c>
      <c r="U207" s="130"/>
      <c r="V207" s="189">
        <v>0.99863387212122001</v>
      </c>
      <c r="W207" s="152"/>
      <c r="X207" s="130">
        <v>354.7</v>
      </c>
      <c r="Y207" s="130">
        <v>412.15789473684208</v>
      </c>
      <c r="Z207" s="130">
        <v>391.29999999999995</v>
      </c>
      <c r="AA207" s="130">
        <v>188.77789473684226</v>
      </c>
      <c r="AB207" s="189">
        <v>0.81171923172147253</v>
      </c>
      <c r="AC207" s="152"/>
      <c r="AD207" s="130">
        <v>107448.30000000002</v>
      </c>
      <c r="AE207" s="130">
        <v>316.91891891891891</v>
      </c>
      <c r="AF207" s="151">
        <v>129003.90000000001</v>
      </c>
      <c r="AG207" s="151"/>
      <c r="AH207" s="130">
        <v>270.79135135135135</v>
      </c>
      <c r="AI207" s="186">
        <v>0.98290349823475209</v>
      </c>
      <c r="AJ207" s="152"/>
      <c r="AK207" s="130">
        <v>2045.6999999999998</v>
      </c>
      <c r="AL207" s="130">
        <v>128.11111111111111</v>
      </c>
      <c r="AM207" s="130">
        <v>2293.1000000000004</v>
      </c>
      <c r="AN207" s="130">
        <v>110.78222222222219</v>
      </c>
      <c r="AO207" s="189">
        <v>1.0007545291062316</v>
      </c>
      <c r="AP207" s="529"/>
      <c r="AQ207" s="199">
        <v>36252.933685852317</v>
      </c>
      <c r="AR207" s="174">
        <v>1.429605964915051</v>
      </c>
      <c r="AS207" s="200" t="b">
        <v>1</v>
      </c>
      <c r="AT207" s="306"/>
    </row>
    <row r="208" spans="1:46" x14ac:dyDescent="0.25">
      <c r="A208" s="130" t="s">
        <v>251</v>
      </c>
      <c r="B208" s="299">
        <v>59486734000</v>
      </c>
      <c r="C208" s="130"/>
      <c r="D208" s="152"/>
      <c r="E208" s="293">
        <v>6908616000</v>
      </c>
      <c r="F208" s="167"/>
      <c r="G208" s="130"/>
      <c r="H208" s="287"/>
      <c r="I208" s="130"/>
      <c r="J208" s="130"/>
      <c r="K208" s="527"/>
      <c r="L208" s="130"/>
      <c r="M208" s="130"/>
      <c r="N208" s="212"/>
      <c r="O208">
        <v>55813.5</v>
      </c>
      <c r="P208" s="130"/>
      <c r="Q208" s="529"/>
      <c r="R208">
        <v>33850.300000000003</v>
      </c>
      <c r="S208">
        <v>1371</v>
      </c>
      <c r="T208" s="130"/>
      <c r="U208" s="130"/>
      <c r="V208" s="130"/>
      <c r="W208" s="152"/>
      <c r="X208">
        <v>391.3</v>
      </c>
      <c r="Y208">
        <v>237</v>
      </c>
      <c r="Z208" s="130"/>
      <c r="AA208" s="130"/>
      <c r="AB208" s="130"/>
      <c r="AC208" s="152"/>
      <c r="AD208">
        <v>128985.9</v>
      </c>
      <c r="AE208">
        <v>288</v>
      </c>
      <c r="AF208" s="151"/>
      <c r="AG208" s="151"/>
      <c r="AH208" s="130"/>
      <c r="AI208" s="130"/>
      <c r="AJ208" s="152"/>
      <c r="AK208">
        <v>2263.1999999999998</v>
      </c>
      <c r="AL208">
        <v>122</v>
      </c>
      <c r="AM208" s="130"/>
      <c r="AN208" s="130"/>
      <c r="AO208" s="130"/>
      <c r="AP208" s="529"/>
      <c r="AQ208" s="130"/>
      <c r="AR208" s="130"/>
      <c r="AS208" s="130"/>
      <c r="AT208" s="195"/>
    </row>
    <row r="209" spans="1:46" x14ac:dyDescent="0.25">
      <c r="A209" s="130" t="s">
        <v>252</v>
      </c>
      <c r="B209" s="300">
        <v>2455999000</v>
      </c>
      <c r="C209" s="130"/>
      <c r="D209" s="152"/>
      <c r="E209" s="168">
        <v>1971579000</v>
      </c>
      <c r="F209" s="211"/>
      <c r="G209" s="130"/>
      <c r="H209" s="287"/>
      <c r="I209" s="130"/>
      <c r="J209" s="130"/>
      <c r="K209" s="527"/>
      <c r="L209" s="130"/>
      <c r="M209" s="130"/>
      <c r="N209" s="212"/>
      <c r="P209" s="130"/>
      <c r="Q209" s="529"/>
      <c r="R209" s="176">
        <v>2896.1000000000095</v>
      </c>
      <c r="S209" s="176">
        <v>1323.3947368421052</v>
      </c>
      <c r="T209" s="130"/>
      <c r="U209" s="130"/>
      <c r="V209" s="130"/>
      <c r="W209" s="152"/>
      <c r="X209" s="176">
        <v>36.600000000000023</v>
      </c>
      <c r="Y209" s="176">
        <v>61.842105263157919</v>
      </c>
      <c r="Z209" s="130"/>
      <c r="AA209" s="130"/>
      <c r="AB209" s="130"/>
      <c r="AC209" s="152"/>
      <c r="AD209" s="176">
        <v>21537.599999999977</v>
      </c>
      <c r="AE209" s="176">
        <v>259.08108108108109</v>
      </c>
      <c r="AF209" s="151"/>
      <c r="AG209" s="151"/>
      <c r="AH209" s="130"/>
      <c r="AI209" s="130"/>
      <c r="AJ209" s="152"/>
      <c r="AK209" s="176">
        <v>217.5</v>
      </c>
      <c r="AL209" s="176">
        <v>115.88888888888889</v>
      </c>
      <c r="AM209" s="130"/>
      <c r="AN209" s="130"/>
      <c r="AO209" s="130"/>
      <c r="AP209" s="529"/>
      <c r="AQ209" s="130"/>
      <c r="AR209" s="130"/>
      <c r="AS209" s="130"/>
      <c r="AT209" s="195"/>
    </row>
    <row r="210" spans="1:46" x14ac:dyDescent="0.25">
      <c r="A210" s="130" t="s">
        <v>253</v>
      </c>
      <c r="B210" s="130"/>
      <c r="C210" s="130"/>
      <c r="D210" s="152"/>
      <c r="E210" s="168"/>
      <c r="F210" s="168"/>
      <c r="G210" s="130"/>
      <c r="H210" s="287"/>
      <c r="I210" s="130"/>
      <c r="J210" s="130"/>
      <c r="K210" s="527"/>
      <c r="L210" s="130"/>
      <c r="M210" s="130"/>
      <c r="N210" s="212"/>
      <c r="O210" s="192">
        <v>35</v>
      </c>
      <c r="P210" s="130"/>
      <c r="Q210" s="529"/>
      <c r="R210" s="192">
        <v>38.299999999999997</v>
      </c>
      <c r="S210" s="192">
        <v>1177</v>
      </c>
      <c r="T210" s="130"/>
      <c r="U210" s="130"/>
      <c r="V210" s="130"/>
      <c r="W210" s="152"/>
      <c r="X210" s="192">
        <v>2.9</v>
      </c>
      <c r="Y210" s="192">
        <v>244</v>
      </c>
      <c r="Z210" s="130"/>
      <c r="AA210" s="130"/>
      <c r="AB210" s="130"/>
      <c r="AC210" s="152"/>
      <c r="AD210" s="192">
        <v>33.1</v>
      </c>
      <c r="AE210" s="192">
        <v>275</v>
      </c>
      <c r="AF210" s="151"/>
      <c r="AG210" s="151"/>
      <c r="AH210" s="130"/>
      <c r="AI210" s="130"/>
      <c r="AJ210" s="152"/>
      <c r="AK210" s="192">
        <v>49.4</v>
      </c>
      <c r="AL210" s="192">
        <v>97</v>
      </c>
      <c r="AM210" s="130"/>
      <c r="AN210" s="130"/>
      <c r="AO210" s="130"/>
      <c r="AP210" s="529"/>
      <c r="AQ210" s="130"/>
      <c r="AR210" s="130"/>
      <c r="AS210" s="130"/>
      <c r="AT210" s="195"/>
    </row>
    <row r="211" spans="1:46" x14ac:dyDescent="0.25">
      <c r="A211" s="130" t="s">
        <v>254</v>
      </c>
      <c r="B211" s="130">
        <v>13</v>
      </c>
      <c r="C211" s="130">
        <v>18</v>
      </c>
      <c r="D211" s="152"/>
      <c r="E211" s="130">
        <v>24</v>
      </c>
      <c r="F211" s="130"/>
      <c r="G211" s="130">
        <v>24</v>
      </c>
      <c r="H211" s="287"/>
      <c r="I211" s="130"/>
      <c r="J211" s="130">
        <v>18</v>
      </c>
      <c r="K211" s="527"/>
      <c r="L211" s="130">
        <v>17</v>
      </c>
      <c r="M211" s="130"/>
      <c r="N211" s="212"/>
      <c r="O211" s="130"/>
      <c r="P211" s="130"/>
      <c r="Q211" s="529"/>
      <c r="R211" s="130"/>
      <c r="S211" s="130"/>
      <c r="T211" s="130"/>
      <c r="U211" s="130"/>
      <c r="V211" s="130"/>
      <c r="W211" s="152"/>
      <c r="X211" s="130"/>
      <c r="Y211" s="130"/>
      <c r="Z211" s="130"/>
      <c r="AA211" s="130"/>
      <c r="AB211" s="130"/>
      <c r="AC211" s="152"/>
      <c r="AD211" s="130"/>
      <c r="AE211" s="130"/>
      <c r="AF211" s="151"/>
      <c r="AG211" s="151"/>
      <c r="AH211" s="130"/>
      <c r="AI211" s="130"/>
      <c r="AJ211" s="152"/>
      <c r="AK211" s="130"/>
      <c r="AL211" s="130"/>
      <c r="AM211" s="130"/>
      <c r="AN211" s="130"/>
      <c r="AO211" s="130"/>
      <c r="AP211" s="529"/>
      <c r="AQ211" s="130"/>
      <c r="AR211" s="130"/>
      <c r="AS211" s="130"/>
      <c r="AT211" s="195"/>
    </row>
    <row r="212" spans="1:46" x14ac:dyDescent="0.25">
      <c r="A212" s="130" t="s">
        <v>255</v>
      </c>
      <c r="B212" s="130">
        <v>16</v>
      </c>
      <c r="C212" s="130"/>
      <c r="D212" s="152"/>
      <c r="E212" s="130">
        <v>19</v>
      </c>
      <c r="F212" s="130"/>
      <c r="G212" s="130"/>
      <c r="H212" s="287"/>
      <c r="I212" s="130"/>
      <c r="J212" s="130"/>
      <c r="K212" s="527"/>
      <c r="L212" s="130"/>
      <c r="M212" s="130"/>
      <c r="N212" s="212"/>
      <c r="O212" s="130"/>
      <c r="P212" s="130"/>
      <c r="Q212" s="529"/>
      <c r="R212" s="130">
        <v>6</v>
      </c>
      <c r="S212" s="130">
        <v>6</v>
      </c>
      <c r="T212" s="130"/>
      <c r="U212" s="130"/>
      <c r="V212" s="130"/>
      <c r="W212" s="152"/>
      <c r="X212" s="130">
        <v>26</v>
      </c>
      <c r="Y212" s="130">
        <v>26</v>
      </c>
      <c r="Z212" s="130"/>
      <c r="AA212" s="130"/>
      <c r="AB212" s="130"/>
      <c r="AC212" s="152"/>
      <c r="AD212" s="130">
        <v>7</v>
      </c>
      <c r="AE212" s="130">
        <v>7</v>
      </c>
      <c r="AF212" s="151"/>
      <c r="AG212" s="151"/>
      <c r="AH212" s="130"/>
      <c r="AI212" s="130"/>
      <c r="AJ212" s="152"/>
      <c r="AK212" s="130">
        <v>8</v>
      </c>
      <c r="AL212" s="130">
        <v>8</v>
      </c>
      <c r="AM212" s="130"/>
      <c r="AN212" s="130"/>
      <c r="AO212" s="130"/>
      <c r="AP212" s="529"/>
      <c r="AQ212" s="130"/>
      <c r="AR212" s="130"/>
      <c r="AS212" s="130"/>
      <c r="AT212" s="195"/>
    </row>
    <row r="213" spans="1:46" x14ac:dyDescent="0.25">
      <c r="A213" s="130" t="s">
        <v>256</v>
      </c>
      <c r="B213" s="130"/>
      <c r="C213" s="130"/>
      <c r="D213" s="152"/>
      <c r="E213" s="130"/>
      <c r="F213" s="130"/>
      <c r="G213" s="130"/>
      <c r="H213" s="287"/>
      <c r="I213" s="130"/>
      <c r="J213" s="130"/>
      <c r="K213" s="527"/>
      <c r="L213" s="130"/>
      <c r="M213" s="130"/>
      <c r="N213" s="150"/>
      <c r="O213" s="130">
        <v>6</v>
      </c>
      <c r="P213" s="130"/>
      <c r="Q213" s="130"/>
      <c r="R213" s="130">
        <v>6</v>
      </c>
      <c r="S213" s="130">
        <v>6</v>
      </c>
      <c r="T213" s="130"/>
      <c r="U213" s="130"/>
      <c r="V213" s="130"/>
      <c r="W213" s="152"/>
      <c r="X213" s="130">
        <v>6</v>
      </c>
      <c r="Y213" s="130">
        <v>6</v>
      </c>
      <c r="Z213" s="130"/>
      <c r="AA213" s="130"/>
      <c r="AB213" s="130"/>
      <c r="AC213" s="152"/>
      <c r="AD213" s="130">
        <v>6</v>
      </c>
      <c r="AE213" s="130">
        <v>6</v>
      </c>
      <c r="AF213" s="151"/>
      <c r="AG213" s="151"/>
      <c r="AH213" s="130"/>
      <c r="AI213" s="130"/>
      <c r="AJ213" s="152"/>
      <c r="AK213" s="130">
        <v>6</v>
      </c>
      <c r="AL213" s="130">
        <v>6</v>
      </c>
      <c r="AM213" s="130"/>
      <c r="AN213" s="130"/>
      <c r="AO213" s="130"/>
      <c r="AP213" s="529"/>
      <c r="AQ213" s="130"/>
      <c r="AR213" s="130"/>
      <c r="AS213" s="130"/>
      <c r="AT213" s="195"/>
    </row>
    <row r="214" spans="1:46" x14ac:dyDescent="0.25">
      <c r="A214" s="55"/>
      <c r="B214" s="98"/>
      <c r="C214" s="98"/>
      <c r="D214" s="98"/>
      <c r="E214" s="98"/>
      <c r="T214" s="142"/>
    </row>
    <row r="215" spans="1:46" x14ac:dyDescent="0.25">
      <c r="A215" s="55"/>
      <c r="B215" s="98"/>
      <c r="C215" s="98"/>
      <c r="D215" s="98"/>
      <c r="E215" s="98"/>
      <c r="T215" s="142"/>
    </row>
    <row r="216" spans="1:46" s="145" customFormat="1" ht="18" x14ac:dyDescent="0.25">
      <c r="A216" s="197" t="s">
        <v>266</v>
      </c>
      <c r="B216" s="144"/>
      <c r="C216" s="144"/>
      <c r="D216" s="144"/>
      <c r="E216" s="144"/>
    </row>
    <row r="217" spans="1:46" x14ac:dyDescent="0.25">
      <c r="A217" s="154"/>
      <c r="B217" s="505" t="s">
        <v>267</v>
      </c>
      <c r="C217" s="506"/>
      <c r="D217" s="506"/>
      <c r="E217" s="506"/>
      <c r="F217" s="506"/>
      <c r="G217" s="506"/>
      <c r="H217" s="506"/>
      <c r="I217" s="506"/>
      <c r="J217" s="506"/>
      <c r="K217" s="506"/>
      <c r="L217" s="506"/>
      <c r="M217" s="507"/>
      <c r="N217" s="153"/>
      <c r="O217" s="154"/>
      <c r="P217" s="154"/>
      <c r="Q217" s="530"/>
      <c r="R217" s="510" t="s">
        <v>268</v>
      </c>
      <c r="S217" s="511"/>
      <c r="T217" s="512" t="s">
        <v>206</v>
      </c>
      <c r="U217" s="513"/>
      <c r="V217" s="514"/>
      <c r="W217" s="524"/>
      <c r="X217" s="510" t="s">
        <v>269</v>
      </c>
      <c r="Y217" s="511"/>
      <c r="Z217" s="512" t="s">
        <v>208</v>
      </c>
      <c r="AA217" s="513"/>
      <c r="AB217" s="514"/>
      <c r="AC217" s="524"/>
      <c r="AD217" s="510" t="s">
        <v>270</v>
      </c>
      <c r="AE217" s="511"/>
      <c r="AF217" s="512" t="s">
        <v>210</v>
      </c>
      <c r="AG217" s="513"/>
      <c r="AH217" s="514"/>
      <c r="AI217" s="524"/>
      <c r="AJ217" s="510" t="s">
        <v>271</v>
      </c>
      <c r="AK217" s="511"/>
      <c r="AL217" s="512" t="s">
        <v>212</v>
      </c>
      <c r="AM217" s="513"/>
      <c r="AN217" s="514"/>
      <c r="AO217" s="524"/>
      <c r="AP217" s="130"/>
      <c r="AQ217" s="130"/>
      <c r="AR217" s="130"/>
    </row>
    <row r="218" spans="1:46" ht="84.75" x14ac:dyDescent="0.25">
      <c r="A218" s="155"/>
      <c r="B218" s="155" t="s">
        <v>213</v>
      </c>
      <c r="C218" s="156" t="s">
        <v>214</v>
      </c>
      <c r="D218" s="529"/>
      <c r="E218" s="157" t="s">
        <v>215</v>
      </c>
      <c r="F218" s="155" t="s">
        <v>216</v>
      </c>
      <c r="G218" s="156" t="s">
        <v>217</v>
      </c>
      <c r="H218" s="526"/>
      <c r="I218" s="157" t="s">
        <v>218</v>
      </c>
      <c r="J218" s="156" t="s">
        <v>219</v>
      </c>
      <c r="K218" s="526"/>
      <c r="L218" s="158" t="s">
        <v>220</v>
      </c>
      <c r="M218" s="155" t="s">
        <v>272</v>
      </c>
      <c r="N218" s="159"/>
      <c r="O218" s="155" t="s">
        <v>222</v>
      </c>
      <c r="P218" s="162" t="s">
        <v>223</v>
      </c>
      <c r="Q218" s="531"/>
      <c r="R218" s="155" t="s">
        <v>224</v>
      </c>
      <c r="S218" s="155" t="s">
        <v>225</v>
      </c>
      <c r="T218" s="155" t="s">
        <v>224</v>
      </c>
      <c r="U218" s="155" t="s">
        <v>225</v>
      </c>
      <c r="V218" s="162" t="s">
        <v>226</v>
      </c>
      <c r="W218" s="525"/>
      <c r="X218" s="155" t="s">
        <v>224</v>
      </c>
      <c r="Y218" s="155" t="s">
        <v>227</v>
      </c>
      <c r="Z218" s="155" t="s">
        <v>224</v>
      </c>
      <c r="AA218" s="155" t="s">
        <v>225</v>
      </c>
      <c r="AB218" s="162" t="s">
        <v>228</v>
      </c>
      <c r="AC218" s="525"/>
      <c r="AD218" s="155" t="s">
        <v>224</v>
      </c>
      <c r="AE218" s="155" t="s">
        <v>225</v>
      </c>
      <c r="AF218" s="155" t="s">
        <v>224</v>
      </c>
      <c r="AG218" s="155" t="s">
        <v>225</v>
      </c>
      <c r="AH218" s="162" t="s">
        <v>229</v>
      </c>
      <c r="AI218" s="525"/>
      <c r="AJ218" s="155" t="s">
        <v>224</v>
      </c>
      <c r="AK218" s="155" t="s">
        <v>225</v>
      </c>
      <c r="AL218" s="155" t="s">
        <v>224</v>
      </c>
      <c r="AM218" s="155" t="s">
        <v>225</v>
      </c>
      <c r="AN218" s="162" t="s">
        <v>230</v>
      </c>
      <c r="AO218" s="525"/>
      <c r="AP218" s="158" t="s">
        <v>231</v>
      </c>
      <c r="AQ218" s="198" t="s">
        <v>232</v>
      </c>
      <c r="AR218" s="198" t="s">
        <v>273</v>
      </c>
    </row>
    <row r="219" spans="1:46" x14ac:dyDescent="0.25">
      <c r="A219" s="164" t="s">
        <v>246</v>
      </c>
      <c r="B219" s="165" t="s">
        <v>274</v>
      </c>
      <c r="C219" s="166"/>
      <c r="D219" s="529"/>
      <c r="E219" s="165" t="s">
        <v>275</v>
      </c>
      <c r="F219" s="165"/>
      <c r="G219" s="166"/>
      <c r="H219" s="527"/>
      <c r="I219" s="166"/>
      <c r="J219" s="166"/>
      <c r="K219" s="527"/>
      <c r="L219" s="165"/>
      <c r="M219" s="165"/>
      <c r="N219" s="159"/>
      <c r="O219" s="528" t="s">
        <v>276</v>
      </c>
      <c r="P219" s="528"/>
      <c r="Q219" s="528"/>
      <c r="R219" s="528"/>
      <c r="S219" s="528"/>
      <c r="T219" s="528"/>
      <c r="U219" s="528"/>
      <c r="V219" s="528"/>
      <c r="W219" s="528"/>
      <c r="X219" s="528"/>
      <c r="Y219" s="528"/>
      <c r="Z219" s="528"/>
      <c r="AA219" s="528"/>
      <c r="AB219" s="528"/>
      <c r="AC219" s="528"/>
      <c r="AD219" s="528"/>
      <c r="AE219" s="528"/>
      <c r="AF219" s="528"/>
      <c r="AG219" s="528"/>
      <c r="AH219" s="528"/>
      <c r="AI219" s="528"/>
      <c r="AJ219" s="528"/>
      <c r="AK219" s="528"/>
      <c r="AL219" s="528"/>
      <c r="AM219" s="528"/>
      <c r="AN219" s="528"/>
      <c r="AO219" s="528"/>
      <c r="AP219" s="130"/>
      <c r="AQ219" s="130"/>
      <c r="AR219" s="130"/>
    </row>
    <row r="220" spans="1:46" x14ac:dyDescent="0.25">
      <c r="A220" t="s">
        <v>18</v>
      </c>
      <c r="B220" s="167">
        <v>6444234000</v>
      </c>
      <c r="C220" s="168">
        <v>6444234000</v>
      </c>
      <c r="D220" s="529"/>
      <c r="E220" s="176" t="s">
        <v>186</v>
      </c>
      <c r="F220" s="170">
        <v>8.941401126197018E-3</v>
      </c>
      <c r="G220" s="171">
        <v>64310517.940307863</v>
      </c>
      <c r="H220" s="527"/>
      <c r="I220" s="172">
        <v>0.10893691104951386</v>
      </c>
      <c r="J220" s="171">
        <v>87242560.961647391</v>
      </c>
      <c r="K220" s="527"/>
      <c r="L220" s="173">
        <v>2991.8490189899267</v>
      </c>
      <c r="M220" s="174">
        <v>9.8226214663493155E-2</v>
      </c>
      <c r="N220" s="203" t="s">
        <v>18</v>
      </c>
      <c r="O220">
        <v>11.2</v>
      </c>
      <c r="P220" s="130">
        <v>11.2</v>
      </c>
      <c r="Q220" s="529"/>
      <c r="R220">
        <v>10.3</v>
      </c>
      <c r="S220">
        <v>1056</v>
      </c>
      <c r="T220" s="177">
        <v>10.3</v>
      </c>
      <c r="U220" s="177">
        <v>1056</v>
      </c>
      <c r="V220" s="178">
        <v>10.876799999999999</v>
      </c>
      <c r="W220" s="204" t="s">
        <v>18</v>
      </c>
      <c r="X220" s="205" t="s">
        <v>186</v>
      </c>
      <c r="Y220" s="205" t="s">
        <v>186</v>
      </c>
      <c r="Z220" s="130">
        <v>0.46666666666666451</v>
      </c>
      <c r="AA220" s="130">
        <v>98.541666666666686</v>
      </c>
      <c r="AB220" s="178">
        <v>4.5986111111110908E-2</v>
      </c>
      <c r="AC220" s="529"/>
      <c r="AD220">
        <v>19.100000000000001</v>
      </c>
      <c r="AE220">
        <v>391</v>
      </c>
      <c r="AF220" s="151">
        <v>19.100000000000001</v>
      </c>
      <c r="AG220" s="130">
        <v>391</v>
      </c>
      <c r="AH220" s="178">
        <v>7.4680999999999997</v>
      </c>
      <c r="AI220" s="179" t="s">
        <v>18</v>
      </c>
      <c r="AJ220">
        <v>7.6</v>
      </c>
      <c r="AK220">
        <v>68</v>
      </c>
      <c r="AL220" s="130">
        <v>7.6</v>
      </c>
      <c r="AM220" s="130">
        <v>68</v>
      </c>
      <c r="AN220" s="178">
        <v>0.51679999999999993</v>
      </c>
      <c r="AO220" s="529"/>
      <c r="AP220" s="199">
        <v>8.236188069999999</v>
      </c>
      <c r="AQ220" s="174">
        <v>2.17645334334759E-4</v>
      </c>
      <c r="AR220" s="206">
        <v>2.2857986393193814E-4</v>
      </c>
    </row>
    <row r="221" spans="1:46" x14ac:dyDescent="0.25">
      <c r="A221" t="s">
        <v>10</v>
      </c>
      <c r="B221" s="130">
        <v>0</v>
      </c>
      <c r="C221" s="168">
        <v>0</v>
      </c>
      <c r="D221" s="529"/>
      <c r="E221" s="130">
        <v>0</v>
      </c>
      <c r="F221" s="170">
        <v>0</v>
      </c>
      <c r="G221" s="171">
        <v>0</v>
      </c>
      <c r="H221" s="527"/>
      <c r="I221" s="172">
        <v>0</v>
      </c>
      <c r="J221" s="171">
        <v>0</v>
      </c>
      <c r="K221" s="527"/>
      <c r="L221" s="173">
        <v>0</v>
      </c>
      <c r="M221" s="174">
        <v>0</v>
      </c>
      <c r="N221" s="203" t="s">
        <v>10</v>
      </c>
      <c r="O221">
        <v>0.9</v>
      </c>
      <c r="P221" s="130">
        <v>0.9</v>
      </c>
      <c r="Q221" s="529"/>
      <c r="R221">
        <v>0.9</v>
      </c>
      <c r="S221">
        <v>1093</v>
      </c>
      <c r="T221" s="177">
        <v>0.9</v>
      </c>
      <c r="U221" s="177">
        <v>1093</v>
      </c>
      <c r="V221" s="178">
        <v>0.98370000000000002</v>
      </c>
      <c r="W221" s="204" t="s">
        <v>10</v>
      </c>
      <c r="X221" s="176" t="s">
        <v>186</v>
      </c>
      <c r="Y221" s="176" t="s">
        <v>186</v>
      </c>
      <c r="Z221" s="130">
        <v>0.46666666666666451</v>
      </c>
      <c r="AA221" s="130">
        <v>98.541666666666686</v>
      </c>
      <c r="AB221" s="178">
        <v>4.5986111111110908E-2</v>
      </c>
      <c r="AC221" s="529"/>
      <c r="AD221">
        <v>1.2</v>
      </c>
      <c r="AE221">
        <v>270</v>
      </c>
      <c r="AF221" s="151">
        <v>1.2</v>
      </c>
      <c r="AG221" s="130">
        <v>270</v>
      </c>
      <c r="AH221" s="178">
        <v>0.32400000000000001</v>
      </c>
      <c r="AI221" s="179" t="s">
        <v>10</v>
      </c>
      <c r="AJ221">
        <v>0.1</v>
      </c>
      <c r="AK221">
        <v>111</v>
      </c>
      <c r="AL221" s="130">
        <v>0.1</v>
      </c>
      <c r="AM221" s="130">
        <v>111</v>
      </c>
      <c r="AN221" s="178">
        <v>1.11E-2</v>
      </c>
      <c r="AO221" s="529"/>
      <c r="AP221" s="199">
        <v>0.59450082999999998</v>
      </c>
      <c r="AQ221" s="174">
        <v>1.5709977820800507E-5</v>
      </c>
      <c r="AR221" s="188">
        <v>1.6499249127615455E-5</v>
      </c>
    </row>
    <row r="222" spans="1:46" x14ac:dyDescent="0.25">
      <c r="A222" t="s">
        <v>24</v>
      </c>
      <c r="B222" s="130">
        <v>0</v>
      </c>
      <c r="C222" s="168">
        <v>0</v>
      </c>
      <c r="D222" s="529"/>
      <c r="E222" s="130">
        <v>0</v>
      </c>
      <c r="F222" s="170">
        <v>0</v>
      </c>
      <c r="G222" s="171">
        <v>0</v>
      </c>
      <c r="H222" s="527"/>
      <c r="I222" s="172">
        <v>0</v>
      </c>
      <c r="J222" s="171">
        <v>0</v>
      </c>
      <c r="K222" s="527"/>
      <c r="L222" s="173">
        <v>0</v>
      </c>
      <c r="M222" s="174">
        <v>0</v>
      </c>
      <c r="N222" s="203" t="s">
        <v>24</v>
      </c>
      <c r="O222">
        <v>462.1</v>
      </c>
      <c r="P222" s="130">
        <v>462.1</v>
      </c>
      <c r="Q222" s="529"/>
      <c r="R222">
        <v>537.79999999999995</v>
      </c>
      <c r="S222">
        <v>1401</v>
      </c>
      <c r="T222" s="177">
        <v>537.79999999999995</v>
      </c>
      <c r="U222" s="177">
        <v>1401</v>
      </c>
      <c r="V222" s="178">
        <v>753.45779999999991</v>
      </c>
      <c r="W222" s="204" t="s">
        <v>24</v>
      </c>
      <c r="X222" s="205" t="s">
        <v>186</v>
      </c>
      <c r="Y222" s="205" t="s">
        <v>186</v>
      </c>
      <c r="Z222" s="130">
        <v>0.46666666666666451</v>
      </c>
      <c r="AA222" s="130">
        <v>98.541666666666686</v>
      </c>
      <c r="AB222" s="178">
        <v>4.5986111111110908E-2</v>
      </c>
      <c r="AC222" s="529"/>
      <c r="AD222">
        <v>1.7</v>
      </c>
      <c r="AE222">
        <v>265</v>
      </c>
      <c r="AF222" s="151">
        <v>1.7</v>
      </c>
      <c r="AG222" s="130">
        <v>265</v>
      </c>
      <c r="AH222" s="178">
        <v>0.45050000000000001</v>
      </c>
      <c r="AI222" s="179" t="s">
        <v>24</v>
      </c>
      <c r="AJ222">
        <v>2.2999999999999998</v>
      </c>
      <c r="AK222">
        <v>123</v>
      </c>
      <c r="AL222" s="130">
        <v>2.2999999999999998</v>
      </c>
      <c r="AM222" s="130">
        <v>123</v>
      </c>
      <c r="AN222" s="178">
        <v>0.28289999999999998</v>
      </c>
      <c r="AO222" s="529"/>
      <c r="AP222" s="199">
        <v>328.54571827000001</v>
      </c>
      <c r="AQ222" s="174">
        <v>8.6819827436417068E-3</v>
      </c>
      <c r="AR222" s="188">
        <v>9.1181666736244761E-3</v>
      </c>
    </row>
    <row r="223" spans="1:46" x14ac:dyDescent="0.25">
      <c r="A223" t="s">
        <v>20</v>
      </c>
      <c r="B223" s="167">
        <v>6975604000</v>
      </c>
      <c r="C223" s="168">
        <v>6975604000</v>
      </c>
      <c r="D223" s="529"/>
      <c r="E223" s="167">
        <v>689398000</v>
      </c>
      <c r="F223" s="170">
        <v>9.6528492650147471E-2</v>
      </c>
      <c r="G223" s="171">
        <v>694275681.26210463</v>
      </c>
      <c r="H223" s="527"/>
      <c r="I223" s="172">
        <v>0.11791948468423603</v>
      </c>
      <c r="J223" s="171">
        <v>94436290.987309158</v>
      </c>
      <c r="K223" s="527"/>
      <c r="L223" s="173">
        <v>3521.8937250123345</v>
      </c>
      <c r="M223" s="174">
        <v>0.11562825759565371</v>
      </c>
      <c r="N223" s="203" t="s">
        <v>20</v>
      </c>
      <c r="O223">
        <v>6.1</v>
      </c>
      <c r="P223" s="130">
        <v>6.1</v>
      </c>
      <c r="Q223" s="529"/>
      <c r="R223">
        <v>8.1999999999999993</v>
      </c>
      <c r="S223">
        <v>961</v>
      </c>
      <c r="T223" s="177">
        <v>8.1999999999999993</v>
      </c>
      <c r="U223" s="177">
        <v>961</v>
      </c>
      <c r="V223" s="178">
        <v>7.8801999999999994</v>
      </c>
      <c r="W223" s="204" t="s">
        <v>20</v>
      </c>
      <c r="X223" s="205" t="s">
        <v>186</v>
      </c>
      <c r="Y223" s="205" t="s">
        <v>186</v>
      </c>
      <c r="Z223" s="130">
        <v>0.46666666666666451</v>
      </c>
      <c r="AA223" s="130">
        <v>98.541666666666686</v>
      </c>
      <c r="AB223" s="178">
        <v>4.5986111111110908E-2</v>
      </c>
      <c r="AC223" s="529"/>
      <c r="AD223">
        <v>7</v>
      </c>
      <c r="AE223">
        <v>277</v>
      </c>
      <c r="AF223" s="151">
        <v>7</v>
      </c>
      <c r="AG223" s="130">
        <v>277</v>
      </c>
      <c r="AH223" s="178">
        <v>1.9390000000000001</v>
      </c>
      <c r="AI223" s="179" t="s">
        <v>20</v>
      </c>
      <c r="AJ223">
        <v>0.6</v>
      </c>
      <c r="AK223">
        <v>114</v>
      </c>
      <c r="AL223" s="130">
        <v>0.6</v>
      </c>
      <c r="AM223" s="130">
        <v>114</v>
      </c>
      <c r="AN223" s="178">
        <v>6.8400000000000002E-2</v>
      </c>
      <c r="AO223" s="529"/>
      <c r="AP223" s="199">
        <v>4.3270701100000002</v>
      </c>
      <c r="AQ223" s="174">
        <v>1.1434496307961221E-4</v>
      </c>
      <c r="AR223" s="188">
        <v>1.2008966873527899E-4</v>
      </c>
    </row>
    <row r="224" spans="1:46" x14ac:dyDescent="0.25">
      <c r="A224" t="s">
        <v>26</v>
      </c>
      <c r="B224" s="167">
        <v>1648775000</v>
      </c>
      <c r="C224" s="168">
        <v>1648775000</v>
      </c>
      <c r="D224" s="529"/>
      <c r="E224" s="176" t="s">
        <v>186</v>
      </c>
      <c r="F224" s="170">
        <v>8.941401126197018E-3</v>
      </c>
      <c r="G224" s="171">
        <v>64310517.940307863</v>
      </c>
      <c r="H224" s="527"/>
      <c r="I224" s="172">
        <v>2.7871808428381436E-2</v>
      </c>
      <c r="J224" s="171">
        <v>22321249.26710299</v>
      </c>
      <c r="K224" s="527"/>
      <c r="L224" s="173">
        <v>787.1805096052816</v>
      </c>
      <c r="M224" s="174">
        <v>2.5844138933692182E-2</v>
      </c>
      <c r="N224" s="203" t="s">
        <v>26</v>
      </c>
      <c r="O224">
        <v>1756.3</v>
      </c>
      <c r="P224" s="130">
        <v>1756.3</v>
      </c>
      <c r="Q224" s="529"/>
      <c r="R224">
        <v>1619.3</v>
      </c>
      <c r="S224">
        <v>1343</v>
      </c>
      <c r="T224" s="177">
        <v>1619.3</v>
      </c>
      <c r="U224" s="177">
        <v>1343</v>
      </c>
      <c r="V224" s="178">
        <v>2174.7199000000001</v>
      </c>
      <c r="W224" s="204" t="s">
        <v>26</v>
      </c>
      <c r="X224">
        <v>55.3</v>
      </c>
      <c r="Y224">
        <v>131</v>
      </c>
      <c r="Z224" s="130">
        <v>55.3</v>
      </c>
      <c r="AA224" s="130">
        <v>131</v>
      </c>
      <c r="AB224" s="178">
        <v>7.2442999999999991</v>
      </c>
      <c r="AC224" s="529"/>
      <c r="AD224">
        <v>2700.9</v>
      </c>
      <c r="AE224">
        <v>264</v>
      </c>
      <c r="AF224" s="151">
        <v>2700.9</v>
      </c>
      <c r="AG224" s="130">
        <v>264</v>
      </c>
      <c r="AH224" s="178">
        <v>713.0376</v>
      </c>
      <c r="AI224" s="179" t="s">
        <v>26</v>
      </c>
      <c r="AJ224">
        <v>304.60000000000002</v>
      </c>
      <c r="AK224">
        <v>146</v>
      </c>
      <c r="AL224" s="130">
        <v>304.60000000000002</v>
      </c>
      <c r="AM224" s="130">
        <v>146</v>
      </c>
      <c r="AN224" s="178">
        <v>44.471600000000002</v>
      </c>
      <c r="AO224" s="529"/>
      <c r="AP224" s="199">
        <v>1280.4346130399999</v>
      </c>
      <c r="AQ224" s="174">
        <v>3.3836116548136154E-2</v>
      </c>
      <c r="AR224" s="188">
        <v>3.5536047396550897E-2</v>
      </c>
    </row>
    <row r="225" spans="1:44" x14ac:dyDescent="0.25">
      <c r="A225" t="s">
        <v>28</v>
      </c>
      <c r="B225" s="176" t="s">
        <v>186</v>
      </c>
      <c r="C225" s="168">
        <v>167627705.88235295</v>
      </c>
      <c r="D225" s="529"/>
      <c r="E225" s="176" t="s">
        <v>186</v>
      </c>
      <c r="F225" s="170">
        <v>8.941401126197018E-3</v>
      </c>
      <c r="G225" s="171">
        <v>64310517.940307863</v>
      </c>
      <c r="H225" s="527"/>
      <c r="I225" s="172">
        <v>2.833671850702497E-3</v>
      </c>
      <c r="J225" s="171">
        <v>2269357.4363224977</v>
      </c>
      <c r="K225" s="527"/>
      <c r="L225" s="173">
        <v>106.23655885907483</v>
      </c>
      <c r="M225" s="174">
        <v>3.4878815639986156E-3</v>
      </c>
      <c r="N225" s="203" t="s">
        <v>28</v>
      </c>
      <c r="O225">
        <v>2097.1999999999998</v>
      </c>
      <c r="P225" s="130">
        <v>2097.1999999999998</v>
      </c>
      <c r="Q225" s="529"/>
      <c r="R225">
        <v>2312.6</v>
      </c>
      <c r="S225">
        <v>1410</v>
      </c>
      <c r="T225" s="177">
        <v>2312.6</v>
      </c>
      <c r="U225" s="177">
        <v>1410</v>
      </c>
      <c r="V225" s="178">
        <v>3260.7660000000001</v>
      </c>
      <c r="W225" s="204" t="s">
        <v>28</v>
      </c>
      <c r="X225" s="176" t="s">
        <v>186</v>
      </c>
      <c r="Y225" s="176" t="s">
        <v>186</v>
      </c>
      <c r="Z225" s="130">
        <v>0.46666666666666451</v>
      </c>
      <c r="AA225" s="130">
        <v>98.541666666666686</v>
      </c>
      <c r="AB225" s="178">
        <v>4.5986111111110908E-2</v>
      </c>
      <c r="AC225" s="529"/>
      <c r="AD225">
        <v>19.600000000000001</v>
      </c>
      <c r="AE225">
        <v>238</v>
      </c>
      <c r="AF225" s="151">
        <v>19.600000000000001</v>
      </c>
      <c r="AG225" s="130">
        <v>238</v>
      </c>
      <c r="AH225" s="178">
        <v>4.6648000000000005</v>
      </c>
      <c r="AI225" s="179" t="s">
        <v>28</v>
      </c>
      <c r="AJ225">
        <v>593.70000000000005</v>
      </c>
      <c r="AK225">
        <v>161</v>
      </c>
      <c r="AL225" s="130">
        <v>593.70000000000005</v>
      </c>
      <c r="AM225" s="130">
        <v>161</v>
      </c>
      <c r="AN225" s="178">
        <v>95.585700000000017</v>
      </c>
      <c r="AO225" s="529"/>
      <c r="AP225" s="199">
        <v>1464.0788189500001</v>
      </c>
      <c r="AQ225" s="174">
        <v>3.8689005318307636E-2</v>
      </c>
      <c r="AR225" s="188">
        <v>4.0632745922862805E-2</v>
      </c>
    </row>
    <row r="226" spans="1:44" x14ac:dyDescent="0.25">
      <c r="A226" t="s">
        <v>30</v>
      </c>
      <c r="B226" s="130">
        <v>0</v>
      </c>
      <c r="C226" s="168">
        <v>0</v>
      </c>
      <c r="D226" s="529"/>
      <c r="E226" s="130">
        <v>0</v>
      </c>
      <c r="F226" s="170">
        <v>0</v>
      </c>
      <c r="G226" s="171">
        <v>0</v>
      </c>
      <c r="H226" s="527"/>
      <c r="I226" s="172">
        <v>0</v>
      </c>
      <c r="J226" s="171">
        <v>0</v>
      </c>
      <c r="K226" s="527"/>
      <c r="L226" s="173">
        <v>0</v>
      </c>
      <c r="M226" s="174">
        <v>0</v>
      </c>
      <c r="N226" s="203" t="s">
        <v>30</v>
      </c>
      <c r="O226" s="181" t="s">
        <v>61</v>
      </c>
      <c r="P226" s="180">
        <v>5.7666666666666666</v>
      </c>
      <c r="Q226" s="529"/>
      <c r="R226" s="181" t="s">
        <v>61</v>
      </c>
      <c r="S226" s="181" t="s">
        <v>61</v>
      </c>
      <c r="T226" s="177">
        <v>6.3</v>
      </c>
      <c r="U226" s="177">
        <v>1167</v>
      </c>
      <c r="V226" s="178">
        <v>7.3521000000000001</v>
      </c>
      <c r="W226" s="204" t="s">
        <v>30</v>
      </c>
      <c r="X226" s="181" t="s">
        <v>61</v>
      </c>
      <c r="Y226" s="181" t="s">
        <v>61</v>
      </c>
      <c r="Z226" s="130">
        <v>0.5</v>
      </c>
      <c r="AA226" s="130">
        <v>271</v>
      </c>
      <c r="AB226" s="178">
        <v>0.13549999999999998</v>
      </c>
      <c r="AC226" s="529"/>
      <c r="AD226" s="181" t="s">
        <v>61</v>
      </c>
      <c r="AE226" s="181" t="s">
        <v>61</v>
      </c>
      <c r="AF226" s="182">
        <v>5.9333333333333336</v>
      </c>
      <c r="AG226" s="130">
        <v>274</v>
      </c>
      <c r="AH226" s="178">
        <v>1.6257333333333335</v>
      </c>
      <c r="AI226" s="179" t="s">
        <v>30</v>
      </c>
      <c r="AJ226" s="181" t="s">
        <v>61</v>
      </c>
      <c r="AK226" s="181" t="s">
        <v>61</v>
      </c>
      <c r="AL226" s="180">
        <v>7.5666666666666664</v>
      </c>
      <c r="AM226" s="130">
        <v>94</v>
      </c>
      <c r="AN226" s="178">
        <v>0.7112666666666666</v>
      </c>
      <c r="AO226" s="529"/>
      <c r="AP226" s="199">
        <v>4.2795957600000003</v>
      </c>
      <c r="AQ226" s="174">
        <v>1.130904299521195E-4</v>
      </c>
      <c r="AR226" s="188">
        <v>1.1877210770206461E-4</v>
      </c>
    </row>
    <row r="227" spans="1:44" x14ac:dyDescent="0.25">
      <c r="A227" t="s">
        <v>34</v>
      </c>
      <c r="B227" s="167">
        <v>2699543000</v>
      </c>
      <c r="C227" s="168">
        <v>2699543000</v>
      </c>
      <c r="D227" s="529"/>
      <c r="E227" s="130">
        <v>0</v>
      </c>
      <c r="F227" s="170">
        <v>0</v>
      </c>
      <c r="G227" s="171">
        <v>0</v>
      </c>
      <c r="H227" s="527"/>
      <c r="I227" s="172">
        <v>4.5634574359859958E-2</v>
      </c>
      <c r="J227" s="171">
        <v>36546631.414391294</v>
      </c>
      <c r="K227" s="527"/>
      <c r="L227" s="173">
        <v>1241.090256809568</v>
      </c>
      <c r="M227" s="174">
        <v>4.074657417816608E-2</v>
      </c>
      <c r="N227" s="203" t="s">
        <v>34</v>
      </c>
      <c r="O227" s="183">
        <v>35.6</v>
      </c>
      <c r="P227" s="130">
        <v>17.8</v>
      </c>
      <c r="Q227" s="529"/>
      <c r="R227" s="183">
        <v>37</v>
      </c>
      <c r="S227" s="183">
        <v>1384</v>
      </c>
      <c r="T227" s="177">
        <v>18.5</v>
      </c>
      <c r="U227" s="177">
        <v>1384</v>
      </c>
      <c r="V227" s="178">
        <v>25.603999999999999</v>
      </c>
      <c r="W227" s="204" t="s">
        <v>34</v>
      </c>
      <c r="X227" s="176" t="s">
        <v>186</v>
      </c>
      <c r="Y227" s="176" t="s">
        <v>186</v>
      </c>
      <c r="Z227" s="130">
        <v>0.46666666666666451</v>
      </c>
      <c r="AA227" s="130">
        <v>98.541666666666686</v>
      </c>
      <c r="AB227" s="178">
        <v>4.5986111111110908E-2</v>
      </c>
      <c r="AC227" s="529"/>
      <c r="AD227" s="183">
        <v>18.600000000000001</v>
      </c>
      <c r="AE227" s="183">
        <v>278</v>
      </c>
      <c r="AF227" s="151">
        <v>9.3000000000000007</v>
      </c>
      <c r="AG227" s="130">
        <v>278</v>
      </c>
      <c r="AH227" s="178">
        <v>2.5854000000000004</v>
      </c>
      <c r="AI227" s="179" t="s">
        <v>34</v>
      </c>
      <c r="AJ227" s="183">
        <v>32</v>
      </c>
      <c r="AK227" s="183">
        <v>96</v>
      </c>
      <c r="AL227" s="130">
        <v>16</v>
      </c>
      <c r="AM227" s="130">
        <v>96</v>
      </c>
      <c r="AN227" s="178">
        <v>1.536</v>
      </c>
      <c r="AO227" s="529"/>
      <c r="AP227" s="199">
        <v>12.96841579</v>
      </c>
      <c r="AQ227" s="174">
        <v>3.4269678720519044E-4</v>
      </c>
      <c r="AR227" s="188">
        <v>3.5991391788252336E-4</v>
      </c>
    </row>
    <row r="228" spans="1:44" x14ac:dyDescent="0.25">
      <c r="A228" t="s">
        <v>32</v>
      </c>
      <c r="B228" s="130">
        <v>0</v>
      </c>
      <c r="C228" s="168">
        <v>0</v>
      </c>
      <c r="D228" s="529"/>
      <c r="E228" s="130">
        <v>0</v>
      </c>
      <c r="F228" s="170">
        <v>0</v>
      </c>
      <c r="G228" s="171">
        <v>0</v>
      </c>
      <c r="H228" s="527"/>
      <c r="I228" s="172">
        <v>0</v>
      </c>
      <c r="J228" s="171">
        <v>0</v>
      </c>
      <c r="K228" s="527"/>
      <c r="L228" s="173">
        <v>0</v>
      </c>
      <c r="M228" s="174">
        <v>0</v>
      </c>
      <c r="N228" s="203" t="s">
        <v>32</v>
      </c>
      <c r="O228" s="130">
        <v>0</v>
      </c>
      <c r="P228" s="130">
        <v>0</v>
      </c>
      <c r="Q228" s="529"/>
      <c r="R228" s="130">
        <v>0</v>
      </c>
      <c r="S228" s="130">
        <v>0</v>
      </c>
      <c r="T228" s="177">
        <v>0</v>
      </c>
      <c r="U228" s="177">
        <v>0</v>
      </c>
      <c r="V228" s="178">
        <v>0</v>
      </c>
      <c r="W228" s="204" t="s">
        <v>32</v>
      </c>
      <c r="X228" s="130">
        <v>0</v>
      </c>
      <c r="Y228" s="130">
        <v>0</v>
      </c>
      <c r="Z228" s="130">
        <v>0</v>
      </c>
      <c r="AA228" s="130">
        <v>0</v>
      </c>
      <c r="AB228" s="178">
        <v>0</v>
      </c>
      <c r="AC228" s="529"/>
      <c r="AD228" s="130">
        <v>0</v>
      </c>
      <c r="AE228" s="130">
        <v>0</v>
      </c>
      <c r="AF228" s="151">
        <v>0</v>
      </c>
      <c r="AG228" s="130">
        <v>0</v>
      </c>
      <c r="AH228" s="178">
        <v>0</v>
      </c>
      <c r="AI228" s="179" t="s">
        <v>32</v>
      </c>
      <c r="AJ228" s="130">
        <v>0</v>
      </c>
      <c r="AK228" s="130">
        <v>0</v>
      </c>
      <c r="AL228" s="130">
        <v>0</v>
      </c>
      <c r="AM228" s="130">
        <v>0</v>
      </c>
      <c r="AN228" s="178">
        <v>0</v>
      </c>
      <c r="AO228" s="529"/>
      <c r="AP228" s="199">
        <v>0</v>
      </c>
      <c r="AQ228" s="174">
        <v>0</v>
      </c>
      <c r="AR228" s="188">
        <v>0</v>
      </c>
    </row>
    <row r="229" spans="1:44" x14ac:dyDescent="0.25">
      <c r="A229" t="s">
        <v>35</v>
      </c>
      <c r="B229" s="176" t="s">
        <v>186</v>
      </c>
      <c r="C229" s="168">
        <v>167627705.88235295</v>
      </c>
      <c r="D229" s="529"/>
      <c r="E229" s="176" t="s">
        <v>186</v>
      </c>
      <c r="F229" s="170">
        <v>8.941401126197018E-3</v>
      </c>
      <c r="G229" s="171">
        <v>64310517.940307863</v>
      </c>
      <c r="H229" s="527"/>
      <c r="I229" s="172">
        <v>2.833671850702497E-3</v>
      </c>
      <c r="J229" s="171">
        <v>2269357.4363224977</v>
      </c>
      <c r="K229" s="527"/>
      <c r="L229" s="173">
        <v>106.23655885907483</v>
      </c>
      <c r="M229" s="174">
        <v>3.4878815639986156E-3</v>
      </c>
      <c r="N229" s="203" t="s">
        <v>35</v>
      </c>
      <c r="O229">
        <v>45.8</v>
      </c>
      <c r="P229" s="130">
        <v>45.8</v>
      </c>
      <c r="Q229" s="529"/>
      <c r="R229" s="176" t="s">
        <v>186</v>
      </c>
      <c r="S229" s="176" t="s">
        <v>186</v>
      </c>
      <c r="T229" s="177">
        <v>471.78333333333347</v>
      </c>
      <c r="U229" s="177">
        <v>1345.7631578947369</v>
      </c>
      <c r="V229" s="178">
        <v>634.90862850877215</v>
      </c>
      <c r="W229" s="204" t="s">
        <v>35</v>
      </c>
      <c r="X229">
        <v>1.1000000000000001</v>
      </c>
      <c r="Y229">
        <v>422</v>
      </c>
      <c r="Z229" s="130">
        <v>1.1000000000000001</v>
      </c>
      <c r="AA229" s="130">
        <v>422</v>
      </c>
      <c r="AB229" s="178">
        <v>0.4642</v>
      </c>
      <c r="AC229" s="529"/>
      <c r="AD229">
        <v>65.7</v>
      </c>
      <c r="AE229">
        <v>129</v>
      </c>
      <c r="AF229" s="151">
        <v>65.7</v>
      </c>
      <c r="AG229" s="130">
        <v>129</v>
      </c>
      <c r="AH229" s="178">
        <v>8.4752999999999989</v>
      </c>
      <c r="AI229" s="179" t="s">
        <v>35</v>
      </c>
      <c r="AJ229">
        <v>24.6</v>
      </c>
      <c r="AK229">
        <v>57</v>
      </c>
      <c r="AL229" s="130">
        <v>24.6</v>
      </c>
      <c r="AM229" s="130">
        <v>57</v>
      </c>
      <c r="AN229" s="178">
        <v>1.4022000000000001</v>
      </c>
      <c r="AO229" s="529"/>
      <c r="AP229" s="199">
        <v>281.07104309842111</v>
      </c>
      <c r="AQ229" s="174">
        <v>7.427441023329537E-3</v>
      </c>
      <c r="AR229" s="188">
        <v>7.8005966158862889E-3</v>
      </c>
    </row>
    <row r="230" spans="1:44" x14ac:dyDescent="0.25">
      <c r="A230" t="s">
        <v>37</v>
      </c>
      <c r="B230" s="167">
        <v>7786715000</v>
      </c>
      <c r="C230" s="168">
        <v>7786715000</v>
      </c>
      <c r="D230" s="529"/>
      <c r="E230" s="176" t="s">
        <v>186</v>
      </c>
      <c r="F230" s="170">
        <v>8.941401126197018E-3</v>
      </c>
      <c r="G230" s="171">
        <v>64310517.940307863</v>
      </c>
      <c r="H230" s="527"/>
      <c r="I230" s="172">
        <v>0.1316309555678635</v>
      </c>
      <c r="J230" s="171">
        <v>105417177.29034576</v>
      </c>
      <c r="K230" s="527"/>
      <c r="L230" s="173">
        <v>3609.0424065566249</v>
      </c>
      <c r="M230" s="174">
        <v>0.11848945983101915</v>
      </c>
      <c r="N230" s="203" t="s">
        <v>37</v>
      </c>
      <c r="O230">
        <v>175.9</v>
      </c>
      <c r="P230" s="130">
        <v>175.9</v>
      </c>
      <c r="Q230" s="529"/>
      <c r="R230" s="176" t="s">
        <v>186</v>
      </c>
      <c r="S230" s="176" t="s">
        <v>186</v>
      </c>
      <c r="T230" s="177">
        <v>471.78333333333347</v>
      </c>
      <c r="U230" s="177">
        <v>1345.7631578947369</v>
      </c>
      <c r="V230" s="178">
        <v>634.90862850877215</v>
      </c>
      <c r="W230" s="204" t="s">
        <v>37</v>
      </c>
      <c r="X230">
        <v>1.5</v>
      </c>
      <c r="Y230">
        <v>473</v>
      </c>
      <c r="Z230" s="130">
        <v>1.5</v>
      </c>
      <c r="AA230" s="130">
        <v>473</v>
      </c>
      <c r="AB230" s="178">
        <v>0.70950000000000002</v>
      </c>
      <c r="AC230" s="529"/>
      <c r="AD230">
        <v>65.599999999999994</v>
      </c>
      <c r="AE230">
        <v>255</v>
      </c>
      <c r="AF230" s="151">
        <v>65.599999999999994</v>
      </c>
      <c r="AG230" s="130">
        <v>255</v>
      </c>
      <c r="AH230" s="178">
        <v>16.727999999999998</v>
      </c>
      <c r="AI230" s="179" t="s">
        <v>37</v>
      </c>
      <c r="AJ230">
        <v>24.8</v>
      </c>
      <c r="AK230">
        <v>68</v>
      </c>
      <c r="AL230" s="130">
        <v>24.8</v>
      </c>
      <c r="AM230" s="130">
        <v>68</v>
      </c>
      <c r="AN230" s="178">
        <v>1.6863999999999999</v>
      </c>
      <c r="AO230" s="529"/>
      <c r="AP230" s="199">
        <v>284.89656941842117</v>
      </c>
      <c r="AQ230" s="174">
        <v>7.5285324442449456E-3</v>
      </c>
      <c r="AR230" s="188">
        <v>7.9067668827939586E-3</v>
      </c>
    </row>
    <row r="231" spans="1:44" x14ac:dyDescent="0.25">
      <c r="A231" t="s">
        <v>41</v>
      </c>
      <c r="B231" s="130">
        <v>0</v>
      </c>
      <c r="C231" s="168">
        <v>0</v>
      </c>
      <c r="D231" s="529"/>
      <c r="E231" s="130">
        <v>0</v>
      </c>
      <c r="F231" s="170">
        <v>0</v>
      </c>
      <c r="G231" s="171">
        <v>0</v>
      </c>
      <c r="H231" s="527"/>
      <c r="I231" s="172">
        <v>0</v>
      </c>
      <c r="J231" s="171">
        <v>0</v>
      </c>
      <c r="K231" s="527"/>
      <c r="L231" s="173">
        <v>0</v>
      </c>
      <c r="M231" s="174">
        <v>0</v>
      </c>
      <c r="N231" s="203" t="s">
        <v>41</v>
      </c>
      <c r="O231">
        <v>10.5</v>
      </c>
      <c r="P231" s="130">
        <v>10.5</v>
      </c>
      <c r="Q231" s="529"/>
      <c r="R231">
        <v>15.2</v>
      </c>
      <c r="S231">
        <v>1128</v>
      </c>
      <c r="T231" s="177">
        <v>15.2</v>
      </c>
      <c r="U231" s="177">
        <v>1128</v>
      </c>
      <c r="V231" s="178">
        <v>17.145600000000002</v>
      </c>
      <c r="W231" s="204" t="s">
        <v>41</v>
      </c>
      <c r="X231" s="176" t="s">
        <v>186</v>
      </c>
      <c r="Y231" s="176" t="s">
        <v>186</v>
      </c>
      <c r="Z231" s="130">
        <v>0.46666666666666451</v>
      </c>
      <c r="AA231" s="130">
        <v>98.541666666666686</v>
      </c>
      <c r="AB231" s="178">
        <v>4.5986111111110908E-2</v>
      </c>
      <c r="AC231" s="529"/>
      <c r="AD231">
        <v>3.3</v>
      </c>
      <c r="AE231">
        <v>274</v>
      </c>
      <c r="AF231" s="151">
        <v>3.3</v>
      </c>
      <c r="AG231" s="130">
        <v>274</v>
      </c>
      <c r="AH231" s="178">
        <v>0.90419999999999989</v>
      </c>
      <c r="AI231" s="179" t="s">
        <v>41</v>
      </c>
      <c r="AJ231">
        <v>1.1000000000000001</v>
      </c>
      <c r="AK231">
        <v>127</v>
      </c>
      <c r="AL231" s="130">
        <v>1.1000000000000001</v>
      </c>
      <c r="AM231" s="130">
        <v>127</v>
      </c>
      <c r="AN231" s="178">
        <v>0.13970000000000002</v>
      </c>
      <c r="AO231" s="529"/>
      <c r="AP231" s="199">
        <v>7.9433777500000016</v>
      </c>
      <c r="AQ231" s="174">
        <v>2.0990767712593481E-4</v>
      </c>
      <c r="AR231" s="188">
        <v>2.2045346582948847E-4</v>
      </c>
    </row>
    <row r="232" spans="1:44" x14ac:dyDescent="0.25">
      <c r="A232" t="s">
        <v>44</v>
      </c>
      <c r="B232" s="176" t="s">
        <v>186</v>
      </c>
      <c r="C232" s="168">
        <v>167627705.88235295</v>
      </c>
      <c r="D232" s="529"/>
      <c r="E232" s="176" t="s">
        <v>186</v>
      </c>
      <c r="F232" s="170">
        <v>8.941401126197018E-3</v>
      </c>
      <c r="G232" s="171">
        <v>64310517.940307863</v>
      </c>
      <c r="H232" s="527"/>
      <c r="I232" s="172">
        <v>2.833671850702497E-3</v>
      </c>
      <c r="J232" s="171">
        <v>2269357.4363224977</v>
      </c>
      <c r="K232" s="527"/>
      <c r="L232" s="173">
        <v>106.23655885907483</v>
      </c>
      <c r="M232" s="174">
        <v>3.4878815639986156E-3</v>
      </c>
      <c r="N232" s="203" t="s">
        <v>44</v>
      </c>
      <c r="O232">
        <v>396</v>
      </c>
      <c r="P232" s="130">
        <v>396</v>
      </c>
      <c r="Q232" s="529"/>
      <c r="R232">
        <v>531.70000000000005</v>
      </c>
      <c r="S232">
        <v>1312</v>
      </c>
      <c r="T232" s="177">
        <v>531.70000000000005</v>
      </c>
      <c r="U232" s="177">
        <v>1312</v>
      </c>
      <c r="V232" s="178">
        <v>697.59040000000016</v>
      </c>
      <c r="W232" s="204" t="s">
        <v>44</v>
      </c>
      <c r="X232">
        <v>30</v>
      </c>
      <c r="Y232">
        <v>82</v>
      </c>
      <c r="Z232" s="130">
        <v>30</v>
      </c>
      <c r="AA232" s="130">
        <v>82</v>
      </c>
      <c r="AB232" s="178">
        <v>2.46</v>
      </c>
      <c r="AC232" s="529"/>
      <c r="AD232">
        <v>177.4</v>
      </c>
      <c r="AE232">
        <v>273</v>
      </c>
      <c r="AF232" s="151">
        <v>177.4</v>
      </c>
      <c r="AG232" s="130">
        <v>273</v>
      </c>
      <c r="AH232" s="178">
        <v>48.430199999999999</v>
      </c>
      <c r="AI232" s="179" t="s">
        <v>44</v>
      </c>
      <c r="AJ232">
        <v>1.8</v>
      </c>
      <c r="AK232">
        <v>138</v>
      </c>
      <c r="AL232" s="130">
        <v>1.8</v>
      </c>
      <c r="AM232" s="130">
        <v>138</v>
      </c>
      <c r="AN232" s="178">
        <v>0.24840000000000001</v>
      </c>
      <c r="AO232" s="529"/>
      <c r="AP232" s="199">
        <v>326.14635240000007</v>
      </c>
      <c r="AQ232" s="174">
        <v>8.618578316432271E-3</v>
      </c>
      <c r="AR232" s="188">
        <v>9.0515767998350215E-3</v>
      </c>
    </row>
    <row r="233" spans="1:44" x14ac:dyDescent="0.25">
      <c r="A233" t="s">
        <v>45</v>
      </c>
      <c r="B233" s="176" t="s">
        <v>186</v>
      </c>
      <c r="C233" s="168">
        <v>167627705.88235295</v>
      </c>
      <c r="D233" s="529"/>
      <c r="E233" s="167">
        <v>1691000</v>
      </c>
      <c r="F233" s="170">
        <v>2.3677132958233033E-4</v>
      </c>
      <c r="G233" s="171">
        <v>1702964.2920551246</v>
      </c>
      <c r="H233" s="527"/>
      <c r="I233" s="172">
        <v>2.833671850702497E-3</v>
      </c>
      <c r="J233" s="171">
        <v>2269357.4363224977</v>
      </c>
      <c r="K233" s="527"/>
      <c r="L233" s="173">
        <v>77.837772524227404</v>
      </c>
      <c r="M233" s="174">
        <v>2.5555132309029974E-3</v>
      </c>
      <c r="N233" s="203" t="s">
        <v>45</v>
      </c>
      <c r="O233">
        <v>3524</v>
      </c>
      <c r="P233" s="130">
        <v>3524</v>
      </c>
      <c r="Q233" s="529"/>
      <c r="R233" s="176" t="s">
        <v>186</v>
      </c>
      <c r="S233" s="176" t="s">
        <v>186</v>
      </c>
      <c r="T233" s="177">
        <v>471.78333333333347</v>
      </c>
      <c r="U233" s="177">
        <v>1345.7631578947369</v>
      </c>
      <c r="V233" s="178">
        <v>634.90862850877215</v>
      </c>
      <c r="W233" s="204" t="s">
        <v>45</v>
      </c>
      <c r="X233">
        <v>1</v>
      </c>
      <c r="Y233">
        <v>375</v>
      </c>
      <c r="Z233" s="130">
        <v>1</v>
      </c>
      <c r="AA233" s="130">
        <v>375</v>
      </c>
      <c r="AB233" s="178">
        <v>0.375</v>
      </c>
      <c r="AC233" s="529"/>
      <c r="AD233">
        <v>12788.6</v>
      </c>
      <c r="AE233">
        <v>288</v>
      </c>
      <c r="AF233" s="151">
        <v>12788.6</v>
      </c>
      <c r="AG233" s="130">
        <v>288</v>
      </c>
      <c r="AH233" s="178">
        <v>3683.1168000000002</v>
      </c>
      <c r="AI233" s="179" t="s">
        <v>45</v>
      </c>
      <c r="AJ233">
        <v>51.4</v>
      </c>
      <c r="AK233">
        <v>76</v>
      </c>
      <c r="AL233" s="130">
        <v>51.4</v>
      </c>
      <c r="AM233" s="130">
        <v>76</v>
      </c>
      <c r="AN233" s="178">
        <v>3.9063999999999997</v>
      </c>
      <c r="AO233" s="529"/>
      <c r="AP233" s="199">
        <v>1882.796854498421</v>
      </c>
      <c r="AQ233" s="174">
        <v>4.9753836046356997E-2</v>
      </c>
      <c r="AR233" s="188">
        <v>5.2253475170186379E-2</v>
      </c>
    </row>
    <row r="234" spans="1:44" x14ac:dyDescent="0.25">
      <c r="A234" t="s">
        <v>46</v>
      </c>
      <c r="B234" s="167">
        <v>343669000</v>
      </c>
      <c r="C234" s="168">
        <v>343669000</v>
      </c>
      <c r="D234" s="529"/>
      <c r="E234" s="167">
        <v>945495000</v>
      </c>
      <c r="F234" s="170">
        <v>0.1323868174236815</v>
      </c>
      <c r="G234" s="171">
        <v>952184638.27123606</v>
      </c>
      <c r="H234" s="527"/>
      <c r="I234" s="172">
        <v>5.8095716703452076E-3</v>
      </c>
      <c r="J234" s="171">
        <v>4652618.7104826411</v>
      </c>
      <c r="K234" s="527"/>
      <c r="L234" s="173">
        <v>589.90963816690748</v>
      </c>
      <c r="M234" s="174">
        <v>1.9367484917473813E-2</v>
      </c>
      <c r="N234" s="203" t="s">
        <v>46</v>
      </c>
      <c r="O234">
        <v>1841.7</v>
      </c>
      <c r="P234" s="130">
        <v>1841.7</v>
      </c>
      <c r="Q234" s="529"/>
      <c r="R234">
        <v>45.3</v>
      </c>
      <c r="S234">
        <v>1176</v>
      </c>
      <c r="T234" s="177">
        <v>45.3</v>
      </c>
      <c r="U234" s="177">
        <v>1176</v>
      </c>
      <c r="V234" s="178">
        <v>53.272799999999997</v>
      </c>
      <c r="W234" s="204" t="s">
        <v>46</v>
      </c>
      <c r="X234">
        <v>5.5</v>
      </c>
      <c r="Y234">
        <v>364</v>
      </c>
      <c r="Z234" s="130">
        <v>5.5</v>
      </c>
      <c r="AA234" s="130">
        <v>364</v>
      </c>
      <c r="AB234" s="178">
        <v>2.0019999999999998</v>
      </c>
      <c r="AC234" s="529"/>
      <c r="AD234">
        <v>8641.2000000000007</v>
      </c>
      <c r="AE234">
        <v>280</v>
      </c>
      <c r="AF234" s="151">
        <v>8641.2000000000007</v>
      </c>
      <c r="AG234" s="130">
        <v>280</v>
      </c>
      <c r="AH234" s="178">
        <v>2419.5360000000001</v>
      </c>
      <c r="AI234" s="179" t="s">
        <v>46</v>
      </c>
      <c r="AJ234">
        <v>74</v>
      </c>
      <c r="AK234">
        <v>111</v>
      </c>
      <c r="AL234" s="130">
        <v>74</v>
      </c>
      <c r="AM234" s="130">
        <v>111</v>
      </c>
      <c r="AN234" s="178">
        <v>8.2140000000000004</v>
      </c>
      <c r="AO234" s="529"/>
      <c r="AP234" s="199">
        <v>1081.6056028800001</v>
      </c>
      <c r="AQ234" s="174">
        <v>2.8581961831909239E-2</v>
      </c>
      <c r="AR234" s="188">
        <v>3.0017923271430637E-2</v>
      </c>
    </row>
    <row r="235" spans="1:44" x14ac:dyDescent="0.25">
      <c r="A235" t="s">
        <v>43</v>
      </c>
      <c r="B235" s="207">
        <v>51236000</v>
      </c>
      <c r="C235" s="168">
        <v>51236000</v>
      </c>
      <c r="D235" s="529"/>
      <c r="E235" s="207">
        <v>554422000</v>
      </c>
      <c r="F235" s="170">
        <v>7.762935191584551E-2</v>
      </c>
      <c r="G235" s="171">
        <v>558344688.78165972</v>
      </c>
      <c r="H235" s="527"/>
      <c r="I235" s="172">
        <v>8.6612180354296445E-4</v>
      </c>
      <c r="J235" s="171">
        <v>693637.1108545973</v>
      </c>
      <c r="K235" s="527"/>
      <c r="L235" s="173">
        <v>276.82043422484446</v>
      </c>
      <c r="M235" s="174">
        <v>9.0883675021110784E-3</v>
      </c>
      <c r="N235" s="203" t="s">
        <v>43</v>
      </c>
      <c r="O235">
        <v>8960.4</v>
      </c>
      <c r="P235" s="130">
        <v>8960.4</v>
      </c>
      <c r="Q235" s="529"/>
      <c r="R235" s="176" t="s">
        <v>186</v>
      </c>
      <c r="S235" s="176" t="s">
        <v>186</v>
      </c>
      <c r="T235" s="177">
        <v>471.78333333333347</v>
      </c>
      <c r="U235" s="177">
        <v>1345.7631578947369</v>
      </c>
      <c r="V235" s="178">
        <v>634.90862850877215</v>
      </c>
      <c r="W235" s="204" t="s">
        <v>43</v>
      </c>
      <c r="X235" s="176" t="s">
        <v>186</v>
      </c>
      <c r="Y235" s="176" t="s">
        <v>186</v>
      </c>
      <c r="Z235" s="130">
        <v>0.46666666666666451</v>
      </c>
      <c r="AA235" s="130">
        <v>98.541666666666686</v>
      </c>
      <c r="AB235" s="178">
        <v>4.5986111111110908E-2</v>
      </c>
      <c r="AC235" s="529"/>
      <c r="AD235">
        <v>40346.699999999997</v>
      </c>
      <c r="AE235">
        <v>286</v>
      </c>
      <c r="AF235" s="151">
        <v>40346.699999999997</v>
      </c>
      <c r="AG235" s="130">
        <v>286</v>
      </c>
      <c r="AH235" s="178">
        <v>11539.156199999999</v>
      </c>
      <c r="AI235" s="179" t="s">
        <v>43</v>
      </c>
      <c r="AJ235">
        <v>2</v>
      </c>
      <c r="AK235">
        <v>149</v>
      </c>
      <c r="AL235" s="130">
        <v>2</v>
      </c>
      <c r="AM235" s="130">
        <v>149</v>
      </c>
      <c r="AN235" s="178">
        <v>0.29799999999999999</v>
      </c>
      <c r="AO235" s="529"/>
      <c r="AP235" s="199">
        <v>5303.1724796484204</v>
      </c>
      <c r="AQ235" s="174">
        <v>0.14013894990719578</v>
      </c>
      <c r="AR235" s="188">
        <v>0.14717954877949199</v>
      </c>
    </row>
    <row r="236" spans="1:44" x14ac:dyDescent="0.25">
      <c r="A236" t="s">
        <v>47</v>
      </c>
      <c r="B236" s="176" t="s">
        <v>186</v>
      </c>
      <c r="C236" s="168">
        <v>167627705.88235295</v>
      </c>
      <c r="D236" s="529"/>
      <c r="E236" s="176" t="s">
        <v>186</v>
      </c>
      <c r="F236" s="170">
        <v>8.941401126197018E-3</v>
      </c>
      <c r="G236" s="171">
        <v>64310517.940307863</v>
      </c>
      <c r="H236" s="527"/>
      <c r="I236" s="172">
        <v>2.833671850702497E-3</v>
      </c>
      <c r="J236" s="171">
        <v>2269357.4363224977</v>
      </c>
      <c r="K236" s="527"/>
      <c r="L236" s="173">
        <v>106.23655885907483</v>
      </c>
      <c r="M236" s="174">
        <v>3.4878815639986156E-3</v>
      </c>
      <c r="N236" s="203" t="s">
        <v>47</v>
      </c>
      <c r="O236">
        <v>6028</v>
      </c>
      <c r="P236" s="130">
        <v>6028</v>
      </c>
      <c r="Q236" s="529"/>
      <c r="R236">
        <v>6702.9</v>
      </c>
      <c r="S236">
        <v>1385</v>
      </c>
      <c r="T236" s="177">
        <v>6702.9</v>
      </c>
      <c r="U236" s="177">
        <v>1385</v>
      </c>
      <c r="V236" s="178">
        <v>9283.5164999999997</v>
      </c>
      <c r="W236" s="204" t="s">
        <v>47</v>
      </c>
      <c r="X236">
        <v>0.3</v>
      </c>
      <c r="Y236">
        <v>452</v>
      </c>
      <c r="Z236" s="130">
        <v>0.3</v>
      </c>
      <c r="AA236" s="130">
        <v>452</v>
      </c>
      <c r="AB236" s="178">
        <v>0.1356</v>
      </c>
      <c r="AC236" s="529"/>
      <c r="AD236" s="176" t="s">
        <v>186</v>
      </c>
      <c r="AE236" s="176" t="s">
        <v>186</v>
      </c>
      <c r="AF236" s="151">
        <v>4288.9400000000051</v>
      </c>
      <c r="AG236" s="130">
        <v>265</v>
      </c>
      <c r="AH236" s="178">
        <v>1136.5691000000013</v>
      </c>
      <c r="AI236" s="179" t="s">
        <v>47</v>
      </c>
      <c r="AJ236">
        <v>5.0999999999999996</v>
      </c>
      <c r="AK236">
        <v>95</v>
      </c>
      <c r="AL236" s="130">
        <v>5.0999999999999996</v>
      </c>
      <c r="AM236" s="130">
        <v>95</v>
      </c>
      <c r="AN236" s="178">
        <v>0.48449999999999993</v>
      </c>
      <c r="AO236" s="529"/>
      <c r="AP236" s="199">
        <v>4539.25940292</v>
      </c>
      <c r="AQ236" s="174">
        <v>0.11995216986111416</v>
      </c>
      <c r="AR236" s="188">
        <v>0.12597858230685408</v>
      </c>
    </row>
    <row r="237" spans="1:44" x14ac:dyDescent="0.25">
      <c r="A237" t="s">
        <v>48</v>
      </c>
      <c r="B237" s="167">
        <v>1842974000</v>
      </c>
      <c r="C237" s="168">
        <v>1842974000</v>
      </c>
      <c r="D237" s="529"/>
      <c r="E237" s="176" t="s">
        <v>186</v>
      </c>
      <c r="F237" s="170">
        <v>8.941401126197018E-3</v>
      </c>
      <c r="G237" s="171">
        <v>64310517.940307863</v>
      </c>
      <c r="H237" s="527"/>
      <c r="I237" s="172">
        <v>3.1154656194136768E-2</v>
      </c>
      <c r="J237" s="171">
        <v>24950331.03169921</v>
      </c>
      <c r="K237" s="527"/>
      <c r="L237" s="173">
        <v>876.46172749370237</v>
      </c>
      <c r="M237" s="174">
        <v>2.8775355053911666E-2</v>
      </c>
      <c r="N237" s="203" t="s">
        <v>48</v>
      </c>
      <c r="O237">
        <v>624.79999999999995</v>
      </c>
      <c r="P237" s="130">
        <v>624.79999999999995</v>
      </c>
      <c r="Q237" s="529"/>
      <c r="R237">
        <v>48.8</v>
      </c>
      <c r="S237">
        <v>1088</v>
      </c>
      <c r="T237" s="177">
        <v>48.8</v>
      </c>
      <c r="U237" s="177">
        <v>1088</v>
      </c>
      <c r="V237" s="178">
        <v>53.0944</v>
      </c>
      <c r="W237" s="204" t="s">
        <v>48</v>
      </c>
      <c r="X237" s="130">
        <v>0.3</v>
      </c>
      <c r="Y237" s="130">
        <v>394</v>
      </c>
      <c r="Z237" s="130">
        <v>0.3</v>
      </c>
      <c r="AA237" s="130">
        <v>245</v>
      </c>
      <c r="AB237" s="178">
        <v>7.3499999999999996E-2</v>
      </c>
      <c r="AC237" s="529"/>
      <c r="AD237" s="176" t="s">
        <v>186</v>
      </c>
      <c r="AE237" s="176" t="s">
        <v>186</v>
      </c>
      <c r="AF237" s="151">
        <v>4288.9400000000051</v>
      </c>
      <c r="AG237" s="130">
        <v>265</v>
      </c>
      <c r="AH237" s="178">
        <v>1136.5691000000013</v>
      </c>
      <c r="AI237" s="179" t="s">
        <v>48</v>
      </c>
      <c r="AJ237">
        <v>18</v>
      </c>
      <c r="AK237">
        <v>117</v>
      </c>
      <c r="AL237" s="130">
        <v>18</v>
      </c>
      <c r="AM237" s="130">
        <v>117</v>
      </c>
      <c r="AN237" s="178">
        <v>2.1059999999999999</v>
      </c>
      <c r="AO237" s="529"/>
      <c r="AP237" s="199">
        <v>519.16681080000046</v>
      </c>
      <c r="AQ237" s="174">
        <v>1.3719239185862432E-2</v>
      </c>
      <c r="AR237" s="188">
        <v>1.4408495527548389E-2</v>
      </c>
    </row>
    <row r="238" spans="1:44" x14ac:dyDescent="0.25">
      <c r="A238" t="s">
        <v>49</v>
      </c>
      <c r="B238" s="167">
        <v>1197214000</v>
      </c>
      <c r="C238" s="168">
        <v>1197214000</v>
      </c>
      <c r="D238" s="529"/>
      <c r="E238" s="130">
        <v>0</v>
      </c>
      <c r="F238" s="170">
        <v>0</v>
      </c>
      <c r="G238" s="171">
        <v>0</v>
      </c>
      <c r="H238" s="527"/>
      <c r="I238" s="172">
        <v>2.0238370460357692E-2</v>
      </c>
      <c r="J238" s="171">
        <v>16207979.936659299</v>
      </c>
      <c r="K238" s="527"/>
      <c r="L238" s="173">
        <v>550.40821009926867</v>
      </c>
      <c r="M238" s="174">
        <v>1.8070602712436483E-2</v>
      </c>
      <c r="N238" s="203" t="s">
        <v>49</v>
      </c>
      <c r="O238">
        <v>5</v>
      </c>
      <c r="P238" s="130">
        <v>5</v>
      </c>
      <c r="Q238" s="529"/>
      <c r="R238">
        <v>7.5</v>
      </c>
      <c r="S238">
        <v>843</v>
      </c>
      <c r="T238" s="177">
        <v>7.5</v>
      </c>
      <c r="U238" s="177">
        <v>843</v>
      </c>
      <c r="V238" s="178">
        <v>6.3224999999999998</v>
      </c>
      <c r="W238" s="204" t="s">
        <v>49</v>
      </c>
      <c r="X238">
        <v>0.1</v>
      </c>
      <c r="Y238">
        <v>514</v>
      </c>
      <c r="Z238" s="130">
        <v>0.1</v>
      </c>
      <c r="AA238" s="130">
        <v>514</v>
      </c>
      <c r="AB238" s="178">
        <v>5.1400000000000001E-2</v>
      </c>
      <c r="AC238" s="529"/>
      <c r="AD238">
        <v>6.2</v>
      </c>
      <c r="AE238">
        <v>227</v>
      </c>
      <c r="AF238" s="151">
        <v>6.2</v>
      </c>
      <c r="AG238" s="130">
        <v>227</v>
      </c>
      <c r="AH238" s="178">
        <v>1.4074</v>
      </c>
      <c r="AI238" s="179" t="s">
        <v>49</v>
      </c>
      <c r="AJ238">
        <v>4.7</v>
      </c>
      <c r="AK238">
        <v>57</v>
      </c>
      <c r="AL238" s="130">
        <v>4.7</v>
      </c>
      <c r="AM238" s="130">
        <v>57</v>
      </c>
      <c r="AN238" s="178">
        <v>0.26789999999999997</v>
      </c>
      <c r="AO238" s="529"/>
      <c r="AP238" s="199">
        <v>3.5062315199999996</v>
      </c>
      <c r="AQ238" s="174">
        <v>9.2653898252407225E-5</v>
      </c>
      <c r="AR238" s="188">
        <v>9.730884202058692E-5</v>
      </c>
    </row>
    <row r="239" spans="1:44" x14ac:dyDescent="0.25">
      <c r="A239" t="s">
        <v>52</v>
      </c>
      <c r="B239" s="176" t="s">
        <v>186</v>
      </c>
      <c r="C239" s="168">
        <v>167627705.88235295</v>
      </c>
      <c r="D239" s="529"/>
      <c r="E239" s="176" t="s">
        <v>186</v>
      </c>
      <c r="F239" s="170">
        <v>8.941401126197018E-3</v>
      </c>
      <c r="G239" s="171">
        <v>64310517.940307863</v>
      </c>
      <c r="H239" s="527"/>
      <c r="I239" s="172">
        <v>2.833671850702497E-3</v>
      </c>
      <c r="J239" s="171">
        <v>2269357.4363224977</v>
      </c>
      <c r="K239" s="527"/>
      <c r="L239" s="173">
        <v>106.23655885907483</v>
      </c>
      <c r="M239" s="174">
        <v>3.4878815639986156E-3</v>
      </c>
      <c r="N239" s="203" t="s">
        <v>52</v>
      </c>
      <c r="O239" s="181" t="s">
        <v>61</v>
      </c>
      <c r="P239" s="180">
        <v>5.7666666666666666</v>
      </c>
      <c r="Q239" s="529"/>
      <c r="R239" s="181" t="s">
        <v>61</v>
      </c>
      <c r="S239" s="181" t="s">
        <v>61</v>
      </c>
      <c r="T239" s="177">
        <v>6.3</v>
      </c>
      <c r="U239" s="177">
        <v>1167</v>
      </c>
      <c r="V239" s="178">
        <v>7.3521000000000001</v>
      </c>
      <c r="W239" s="204" t="s">
        <v>52</v>
      </c>
      <c r="X239" s="181" t="s">
        <v>61</v>
      </c>
      <c r="Y239" s="181" t="s">
        <v>61</v>
      </c>
      <c r="Z239" s="130">
        <v>0.5</v>
      </c>
      <c r="AA239" s="130">
        <v>98.541666666666686</v>
      </c>
      <c r="AB239" s="178">
        <v>4.927083333333334E-2</v>
      </c>
      <c r="AC239" s="529"/>
      <c r="AD239" s="181" t="s">
        <v>61</v>
      </c>
      <c r="AE239" s="181" t="s">
        <v>61</v>
      </c>
      <c r="AF239" s="182">
        <v>5.9333333333333336</v>
      </c>
      <c r="AG239" s="130">
        <v>274</v>
      </c>
      <c r="AH239" s="178">
        <v>1.6257333333333335</v>
      </c>
      <c r="AI239" s="179" t="s">
        <v>52</v>
      </c>
      <c r="AJ239" s="181" t="s">
        <v>61</v>
      </c>
      <c r="AK239" s="181" t="s">
        <v>61</v>
      </c>
      <c r="AL239" s="180">
        <v>7.5666666666666664</v>
      </c>
      <c r="AM239" s="130">
        <v>94</v>
      </c>
      <c r="AN239" s="178">
        <v>0.7112666666666666</v>
      </c>
      <c r="AO239" s="529"/>
      <c r="AP239" s="199">
        <v>4.2420343349999996</v>
      </c>
      <c r="AQ239" s="174">
        <v>1.1209785075981177E-4</v>
      </c>
      <c r="AR239" s="188">
        <v>1.1772966120343945E-4</v>
      </c>
    </row>
    <row r="240" spans="1:44" x14ac:dyDescent="0.25">
      <c r="A240" t="s">
        <v>51</v>
      </c>
      <c r="B240" s="167">
        <v>873721000</v>
      </c>
      <c r="C240" s="168">
        <v>873721000</v>
      </c>
      <c r="D240" s="529"/>
      <c r="E240" s="176" t="s">
        <v>186</v>
      </c>
      <c r="F240" s="170">
        <v>8.941401126197018E-3</v>
      </c>
      <c r="G240" s="171">
        <v>64310517.940307863</v>
      </c>
      <c r="H240" s="527"/>
      <c r="I240" s="172">
        <v>1.476986510097124E-2</v>
      </c>
      <c r="J240" s="171">
        <v>11828505.545573222</v>
      </c>
      <c r="K240" s="527"/>
      <c r="L240" s="173">
        <v>430.85650665319571</v>
      </c>
      <c r="M240" s="174">
        <v>1.4145567989245536E-2</v>
      </c>
      <c r="N240" s="203" t="s">
        <v>51</v>
      </c>
      <c r="O240" s="208" t="s">
        <v>193</v>
      </c>
      <c r="P240" s="180">
        <v>17.8</v>
      </c>
      <c r="Q240" s="529"/>
      <c r="R240" s="184" t="s">
        <v>193</v>
      </c>
      <c r="S240" s="184" t="s">
        <v>193</v>
      </c>
      <c r="T240" s="177">
        <v>18.5</v>
      </c>
      <c r="U240" s="177">
        <v>1384</v>
      </c>
      <c r="V240" s="178">
        <v>25.603999999999999</v>
      </c>
      <c r="W240" s="204" t="s">
        <v>51</v>
      </c>
      <c r="X240" s="130">
        <v>0</v>
      </c>
      <c r="Y240" s="130">
        <v>0</v>
      </c>
      <c r="Z240" s="130">
        <v>0</v>
      </c>
      <c r="AA240" s="130">
        <v>245</v>
      </c>
      <c r="AB240" s="178">
        <v>0</v>
      </c>
      <c r="AC240" s="529"/>
      <c r="AD240" s="184" t="s">
        <v>193</v>
      </c>
      <c r="AE240" s="184" t="s">
        <v>193</v>
      </c>
      <c r="AF240" s="151">
        <v>9.3000000000000007</v>
      </c>
      <c r="AG240" s="130">
        <v>278</v>
      </c>
      <c r="AH240" s="178">
        <v>2.5854000000000004</v>
      </c>
      <c r="AI240" s="179" t="s">
        <v>51</v>
      </c>
      <c r="AJ240" s="184" t="s">
        <v>193</v>
      </c>
      <c r="AK240" s="184" t="s">
        <v>193</v>
      </c>
      <c r="AL240" s="130">
        <v>16</v>
      </c>
      <c r="AM240" s="130">
        <v>96</v>
      </c>
      <c r="AN240" s="178">
        <v>1.536</v>
      </c>
      <c r="AO240" s="529"/>
      <c r="AP240" s="199">
        <v>12.948384239999999</v>
      </c>
      <c r="AQ240" s="174">
        <v>3.4216744361080677E-4</v>
      </c>
      <c r="AR240" s="188">
        <v>3.5935797999785748E-4</v>
      </c>
    </row>
    <row r="241" spans="1:44" x14ac:dyDescent="0.25">
      <c r="A241" t="s">
        <v>50</v>
      </c>
      <c r="B241" s="130">
        <v>0</v>
      </c>
      <c r="C241" s="168">
        <v>0</v>
      </c>
      <c r="D241" s="529"/>
      <c r="E241" s="130">
        <v>0</v>
      </c>
      <c r="F241" s="170">
        <v>0</v>
      </c>
      <c r="G241" s="171">
        <v>0</v>
      </c>
      <c r="H241" s="527"/>
      <c r="I241" s="172">
        <v>0</v>
      </c>
      <c r="J241" s="171">
        <v>0</v>
      </c>
      <c r="K241" s="527"/>
      <c r="L241" s="173">
        <v>0</v>
      </c>
      <c r="M241" s="174">
        <v>0</v>
      </c>
      <c r="N241" s="203" t="s">
        <v>50</v>
      </c>
      <c r="O241" s="181" t="s">
        <v>61</v>
      </c>
      <c r="P241" s="180">
        <v>5.7666666666666666</v>
      </c>
      <c r="Q241" s="529"/>
      <c r="R241" s="181" t="s">
        <v>61</v>
      </c>
      <c r="S241" s="181" t="s">
        <v>61</v>
      </c>
      <c r="T241" s="177">
        <v>6.3</v>
      </c>
      <c r="U241" s="177">
        <v>1167</v>
      </c>
      <c r="V241" s="178">
        <v>7.3521000000000001</v>
      </c>
      <c r="W241" s="204" t="s">
        <v>50</v>
      </c>
      <c r="X241" s="181" t="s">
        <v>61</v>
      </c>
      <c r="Y241" s="181" t="s">
        <v>61</v>
      </c>
      <c r="Z241" s="130">
        <v>0.5</v>
      </c>
      <c r="AA241" s="130">
        <v>271</v>
      </c>
      <c r="AB241" s="178">
        <v>0.13549999999999998</v>
      </c>
      <c r="AC241" s="529"/>
      <c r="AD241" s="181" t="s">
        <v>61</v>
      </c>
      <c r="AE241" s="181" t="s">
        <v>61</v>
      </c>
      <c r="AF241" s="182">
        <v>5.9333333333333336</v>
      </c>
      <c r="AG241" s="130">
        <v>274</v>
      </c>
      <c r="AH241" s="178">
        <v>1.6257333333333335</v>
      </c>
      <c r="AI241" s="179" t="s">
        <v>50</v>
      </c>
      <c r="AJ241" s="181" t="s">
        <v>61</v>
      </c>
      <c r="AK241" s="181" t="s">
        <v>61</v>
      </c>
      <c r="AL241" s="180">
        <v>7.5666666666666664</v>
      </c>
      <c r="AM241" s="130">
        <v>94</v>
      </c>
      <c r="AN241" s="178">
        <v>0.7112666666666666</v>
      </c>
      <c r="AO241" s="529"/>
      <c r="AP241" s="199">
        <v>4.2795957600000003</v>
      </c>
      <c r="AQ241" s="174">
        <v>1.130904299521195E-4</v>
      </c>
      <c r="AR241" s="188">
        <v>1.1877210770206461E-4</v>
      </c>
    </row>
    <row r="242" spans="1:44" x14ac:dyDescent="0.25">
      <c r="A242" t="s">
        <v>53</v>
      </c>
      <c r="B242" s="176" t="s">
        <v>186</v>
      </c>
      <c r="C242" s="168">
        <v>167627705.88235295</v>
      </c>
      <c r="D242" s="529"/>
      <c r="E242" s="176" t="s">
        <v>186</v>
      </c>
      <c r="F242" s="170">
        <v>8.941401126197018E-3</v>
      </c>
      <c r="G242" s="171">
        <v>64310517.940307863</v>
      </c>
      <c r="H242" s="527"/>
      <c r="I242" s="172">
        <v>2.833671850702497E-3</v>
      </c>
      <c r="J242" s="171">
        <v>2269357.4363224977</v>
      </c>
      <c r="K242" s="527"/>
      <c r="L242" s="173">
        <v>106.23655885907483</v>
      </c>
      <c r="M242" s="174">
        <v>3.4878815639986156E-3</v>
      </c>
      <c r="N242" s="203" t="s">
        <v>53</v>
      </c>
      <c r="O242">
        <v>1242.3</v>
      </c>
      <c r="P242" s="130">
        <v>1242.3</v>
      </c>
      <c r="Q242" s="529"/>
      <c r="R242" s="176" t="s">
        <v>186</v>
      </c>
      <c r="S242" s="176" t="s">
        <v>186</v>
      </c>
      <c r="T242" s="177">
        <v>471.78333333333347</v>
      </c>
      <c r="U242" s="177">
        <v>1345.7631578947369</v>
      </c>
      <c r="V242" s="178">
        <v>634.90862850877215</v>
      </c>
      <c r="W242" s="204" t="s">
        <v>53</v>
      </c>
      <c r="X242">
        <v>1.2</v>
      </c>
      <c r="Y242">
        <v>400</v>
      </c>
      <c r="Z242" s="130">
        <v>1.2</v>
      </c>
      <c r="AA242" s="130">
        <v>400</v>
      </c>
      <c r="AB242" s="178">
        <v>0.48</v>
      </c>
      <c r="AC242" s="529"/>
      <c r="AD242">
        <v>3508.5</v>
      </c>
      <c r="AE242">
        <v>292</v>
      </c>
      <c r="AF242" s="151">
        <v>3508.5</v>
      </c>
      <c r="AG242" s="130">
        <v>292</v>
      </c>
      <c r="AH242" s="178">
        <v>1024.482</v>
      </c>
      <c r="AI242" s="179" t="s">
        <v>53</v>
      </c>
      <c r="AJ242" s="176" t="s">
        <v>186</v>
      </c>
      <c r="AK242" s="176" t="s">
        <v>186</v>
      </c>
      <c r="AL242" s="130">
        <v>46.150000000000034</v>
      </c>
      <c r="AM242" s="130">
        <v>125.5</v>
      </c>
      <c r="AN242" s="178">
        <v>5.7918250000000038</v>
      </c>
      <c r="AO242" s="529"/>
      <c r="AP242" s="199">
        <v>725.5625647484211</v>
      </c>
      <c r="AQ242" s="174">
        <v>1.9173348840910497E-2</v>
      </c>
      <c r="AR242" s="188">
        <v>2.0136620353340497E-2</v>
      </c>
    </row>
    <row r="243" spans="1:44" x14ac:dyDescent="0.25">
      <c r="A243" t="s">
        <v>54</v>
      </c>
      <c r="B243" s="176" t="s">
        <v>186</v>
      </c>
      <c r="C243" s="168">
        <v>167627705.88235295</v>
      </c>
      <c r="D243" s="529"/>
      <c r="E243" s="167">
        <v>1147353000</v>
      </c>
      <c r="F243" s="170">
        <v>0.16065067729762003</v>
      </c>
      <c r="G243" s="171">
        <v>1155470839.374526</v>
      </c>
      <c r="H243" s="527"/>
      <c r="I243" s="172">
        <v>2.833671850702497E-3</v>
      </c>
      <c r="J243" s="171">
        <v>2269357.4363224977</v>
      </c>
      <c r="K243" s="527"/>
      <c r="L243" s="173">
        <v>601.18688066163611</v>
      </c>
      <c r="M243" s="174">
        <v>1.9737731154856959E-2</v>
      </c>
      <c r="N243" s="203" t="s">
        <v>54</v>
      </c>
      <c r="O243">
        <v>2848.4</v>
      </c>
      <c r="P243" s="130">
        <v>2848.4</v>
      </c>
      <c r="Q243" s="529"/>
      <c r="R243" s="176" t="s">
        <v>186</v>
      </c>
      <c r="S243" s="176" t="s">
        <v>186</v>
      </c>
      <c r="T243" s="177">
        <v>471.78333333333347</v>
      </c>
      <c r="U243" s="177">
        <v>1345.7631578947369</v>
      </c>
      <c r="V243" s="178">
        <v>634.90862850877215</v>
      </c>
      <c r="W243" s="204" t="s">
        <v>54</v>
      </c>
      <c r="X243" s="205" t="s">
        <v>186</v>
      </c>
      <c r="Y243" s="205" t="s">
        <v>186</v>
      </c>
      <c r="Z243" s="130">
        <v>0.46666666666666451</v>
      </c>
      <c r="AA243" s="130">
        <v>98.541666666666686</v>
      </c>
      <c r="AB243" s="178">
        <v>4.5986111111110908E-2</v>
      </c>
      <c r="AC243" s="529"/>
      <c r="AD243">
        <v>12013.7</v>
      </c>
      <c r="AE243">
        <v>277</v>
      </c>
      <c r="AF243" s="151">
        <v>12013.7</v>
      </c>
      <c r="AG243" s="130">
        <v>277</v>
      </c>
      <c r="AH243" s="178">
        <v>3327.7949000000003</v>
      </c>
      <c r="AI243" s="179" t="s">
        <v>54</v>
      </c>
      <c r="AJ243">
        <v>5.4</v>
      </c>
      <c r="AK243">
        <v>93</v>
      </c>
      <c r="AL243" s="130">
        <v>5.4</v>
      </c>
      <c r="AM243" s="130">
        <v>93</v>
      </c>
      <c r="AN243" s="178">
        <v>0.50219999999999998</v>
      </c>
      <c r="AO243" s="529"/>
      <c r="AP243" s="199">
        <v>1726.3924468884211</v>
      </c>
      <c r="AQ243" s="174">
        <v>4.5620772389190128E-2</v>
      </c>
      <c r="AR243" s="188">
        <v>4.7912765863162364E-2</v>
      </c>
    </row>
    <row r="244" spans="1:44" x14ac:dyDescent="0.25">
      <c r="A244" t="s">
        <v>56</v>
      </c>
      <c r="B244" s="167">
        <v>4455128000</v>
      </c>
      <c r="C244" s="168">
        <v>4455128000</v>
      </c>
      <c r="D244" s="529"/>
      <c r="E244" s="130">
        <v>0</v>
      </c>
      <c r="F244" s="170">
        <v>0</v>
      </c>
      <c r="G244" s="171">
        <v>0</v>
      </c>
      <c r="H244" s="527"/>
      <c r="I244" s="172">
        <v>7.5311958356912331E-2</v>
      </c>
      <c r="J244" s="171">
        <v>60313883.097966671</v>
      </c>
      <c r="K244" s="527"/>
      <c r="L244" s="173">
        <v>2048.204438173238</v>
      </c>
      <c r="M244" s="174">
        <v>6.7245160949547647E-2</v>
      </c>
      <c r="N244" s="203" t="s">
        <v>56</v>
      </c>
      <c r="O244">
        <v>8.4</v>
      </c>
      <c r="P244" s="130">
        <v>8.4</v>
      </c>
      <c r="Q244" s="529"/>
      <c r="R244">
        <v>6.8</v>
      </c>
      <c r="S244">
        <v>910</v>
      </c>
      <c r="T244" s="177">
        <v>6.8</v>
      </c>
      <c r="U244" s="177">
        <v>910</v>
      </c>
      <c r="V244" s="178">
        <v>6.1879999999999997</v>
      </c>
      <c r="W244" s="204" t="s">
        <v>56</v>
      </c>
      <c r="X244">
        <v>0.1</v>
      </c>
      <c r="Y244" s="130">
        <v>481</v>
      </c>
      <c r="Z244" s="130">
        <v>0.1</v>
      </c>
      <c r="AA244" s="130">
        <v>245</v>
      </c>
      <c r="AB244" s="178">
        <v>2.4500000000000001E-2</v>
      </c>
      <c r="AC244" s="529"/>
      <c r="AD244">
        <v>36.5</v>
      </c>
      <c r="AE244">
        <v>170</v>
      </c>
      <c r="AF244" s="151">
        <v>36.5</v>
      </c>
      <c r="AG244" s="130">
        <v>170</v>
      </c>
      <c r="AH244" s="178">
        <v>6.2050000000000001</v>
      </c>
      <c r="AI244" s="179" t="s">
        <v>56</v>
      </c>
      <c r="AJ244">
        <v>8</v>
      </c>
      <c r="AK244">
        <v>62</v>
      </c>
      <c r="AL244" s="130">
        <v>8</v>
      </c>
      <c r="AM244" s="130">
        <v>62</v>
      </c>
      <c r="AN244" s="178">
        <v>0.496</v>
      </c>
      <c r="AO244" s="529"/>
      <c r="AP244" s="199">
        <v>5.6251205999999998</v>
      </c>
      <c r="AQ244" s="174">
        <v>1.4864658786990767E-4</v>
      </c>
      <c r="AR244" s="188">
        <v>1.5611461156796319E-4</v>
      </c>
    </row>
    <row r="245" spans="1:44" x14ac:dyDescent="0.25">
      <c r="A245" t="s">
        <v>55</v>
      </c>
      <c r="B245" s="167">
        <v>2128635000</v>
      </c>
      <c r="C245" s="168">
        <v>2128635000</v>
      </c>
      <c r="D245" s="529"/>
      <c r="E245" s="167">
        <v>364182000</v>
      </c>
      <c r="F245" s="170">
        <v>5.0992227291515216E-2</v>
      </c>
      <c r="G245" s="171">
        <v>366758688.23726755</v>
      </c>
      <c r="H245" s="527"/>
      <c r="I245" s="172">
        <v>3.5983628411364633E-2</v>
      </c>
      <c r="J245" s="171">
        <v>28817632.747755013</v>
      </c>
      <c r="K245" s="527"/>
      <c r="L245" s="173">
        <v>1144.9822551988063</v>
      </c>
      <c r="M245" s="174">
        <v>3.7591226051580086E-2</v>
      </c>
      <c r="N245" s="203" t="s">
        <v>55</v>
      </c>
      <c r="O245">
        <v>1959.8</v>
      </c>
      <c r="P245" s="130">
        <v>1959.8</v>
      </c>
      <c r="Q245" s="529"/>
      <c r="R245">
        <v>88.2</v>
      </c>
      <c r="S245">
        <v>1139</v>
      </c>
      <c r="T245" s="177">
        <v>88.2</v>
      </c>
      <c r="U245" s="177">
        <v>1139</v>
      </c>
      <c r="V245" s="178">
        <v>100.4598</v>
      </c>
      <c r="W245" s="204" t="s">
        <v>55</v>
      </c>
      <c r="X245">
        <v>0.9</v>
      </c>
      <c r="Y245">
        <v>305</v>
      </c>
      <c r="Z245" s="130">
        <v>0.9</v>
      </c>
      <c r="AA245" s="130">
        <v>305</v>
      </c>
      <c r="AB245" s="178">
        <v>0.27450000000000002</v>
      </c>
      <c r="AC245" s="529"/>
      <c r="AD245">
        <v>8632.7999999999993</v>
      </c>
      <c r="AE245">
        <v>294</v>
      </c>
      <c r="AF245" s="151">
        <v>8632.7999999999993</v>
      </c>
      <c r="AG245" s="130">
        <v>294</v>
      </c>
      <c r="AH245" s="178">
        <v>2538.0432000000001</v>
      </c>
      <c r="AI245" s="179" t="s">
        <v>55</v>
      </c>
      <c r="AJ245">
        <v>10.7</v>
      </c>
      <c r="AK245">
        <v>87</v>
      </c>
      <c r="AL245" s="130">
        <v>10.7</v>
      </c>
      <c r="AM245" s="130">
        <v>87</v>
      </c>
      <c r="AN245" s="178">
        <v>0.93089999999999995</v>
      </c>
      <c r="AO245" s="529"/>
      <c r="AP245" s="199">
        <v>1149.8569790399999</v>
      </c>
      <c r="AQ245" s="174">
        <v>3.0385538129208453E-2</v>
      </c>
      <c r="AR245" s="188">
        <v>3.191211147393732E-2</v>
      </c>
    </row>
    <row r="246" spans="1:44" x14ac:dyDescent="0.25">
      <c r="A246" t="s">
        <v>58</v>
      </c>
      <c r="B246" s="130">
        <v>0</v>
      </c>
      <c r="C246" s="168">
        <v>0</v>
      </c>
      <c r="D246" s="529"/>
      <c r="E246" s="130">
        <v>0</v>
      </c>
      <c r="F246" s="170">
        <v>0</v>
      </c>
      <c r="G246" s="171">
        <v>0</v>
      </c>
      <c r="H246" s="527"/>
      <c r="I246" s="172">
        <v>0</v>
      </c>
      <c r="J246" s="171">
        <v>0</v>
      </c>
      <c r="K246" s="527"/>
      <c r="L246" s="173">
        <v>0</v>
      </c>
      <c r="M246" s="174">
        <v>0</v>
      </c>
      <c r="N246" s="203" t="s">
        <v>58</v>
      </c>
      <c r="O246">
        <v>23.1</v>
      </c>
      <c r="P246" s="130">
        <v>23.1</v>
      </c>
      <c r="Q246" s="529"/>
      <c r="R246">
        <v>26.7</v>
      </c>
      <c r="S246">
        <v>1197</v>
      </c>
      <c r="T246" s="177">
        <v>26.7</v>
      </c>
      <c r="U246" s="177">
        <v>1197</v>
      </c>
      <c r="V246" s="178">
        <v>31.959900000000001</v>
      </c>
      <c r="W246" s="204" t="s">
        <v>58</v>
      </c>
      <c r="X246" s="205" t="s">
        <v>186</v>
      </c>
      <c r="Y246" s="205" t="s">
        <v>186</v>
      </c>
      <c r="Z246" s="130">
        <v>0.46666666666666451</v>
      </c>
      <c r="AA246" s="130">
        <v>98.541666666666686</v>
      </c>
      <c r="AB246" s="178">
        <v>4.5986111111110908E-2</v>
      </c>
      <c r="AC246" s="529"/>
      <c r="AD246">
        <v>19.399999999999999</v>
      </c>
      <c r="AE246">
        <v>275</v>
      </c>
      <c r="AF246" s="151">
        <v>19.399999999999999</v>
      </c>
      <c r="AG246" s="130">
        <v>275</v>
      </c>
      <c r="AH246" s="178">
        <v>5.3349999999999991</v>
      </c>
      <c r="AI246" s="179" t="s">
        <v>58</v>
      </c>
      <c r="AJ246">
        <v>4.5999999999999996</v>
      </c>
      <c r="AK246">
        <v>134</v>
      </c>
      <c r="AL246" s="130">
        <v>4.5999999999999996</v>
      </c>
      <c r="AM246" s="130">
        <v>134</v>
      </c>
      <c r="AN246" s="178">
        <v>0.61639999999999995</v>
      </c>
      <c r="AO246" s="529"/>
      <c r="AP246" s="199">
        <v>16.53419383</v>
      </c>
      <c r="AQ246" s="174">
        <v>4.3692423163499465E-4</v>
      </c>
      <c r="AR246" s="188">
        <v>4.5887536124289733E-4</v>
      </c>
    </row>
    <row r="247" spans="1:44" x14ac:dyDescent="0.25">
      <c r="A247" t="s">
        <v>61</v>
      </c>
      <c r="B247" s="176" t="s">
        <v>186</v>
      </c>
      <c r="C247" s="168">
        <v>167627705.88235295</v>
      </c>
      <c r="D247" s="529"/>
      <c r="E247" s="130">
        <v>0</v>
      </c>
      <c r="F247" s="170">
        <v>0</v>
      </c>
      <c r="G247" s="171">
        <v>0</v>
      </c>
      <c r="H247" s="527"/>
      <c r="I247" s="172">
        <v>2.833671850702497E-3</v>
      </c>
      <c r="J247" s="171">
        <v>2269357.4363224977</v>
      </c>
      <c r="K247" s="527"/>
      <c r="L247" s="173">
        <v>77.065307921351192</v>
      </c>
      <c r="M247" s="174">
        <v>2.5301522339340773E-3</v>
      </c>
      <c r="N247" s="203" t="s">
        <v>61</v>
      </c>
      <c r="O247">
        <v>7922.8</v>
      </c>
      <c r="P247" s="130">
        <v>7922.8</v>
      </c>
      <c r="Q247" s="529"/>
      <c r="R247">
        <v>6993.7</v>
      </c>
      <c r="S247">
        <v>1442</v>
      </c>
      <c r="T247" s="177">
        <v>6993.7</v>
      </c>
      <c r="U247" s="177">
        <v>1442</v>
      </c>
      <c r="V247" s="178">
        <v>10084.9154</v>
      </c>
      <c r="W247" s="204" t="s">
        <v>61</v>
      </c>
      <c r="X247" s="176" t="s">
        <v>186</v>
      </c>
      <c r="Y247" s="176" t="s">
        <v>186</v>
      </c>
      <c r="Z247" s="130">
        <v>0.46666666666666451</v>
      </c>
      <c r="AA247" s="130">
        <v>98.541666666666686</v>
      </c>
      <c r="AB247" s="178">
        <v>4.5986111111110908E-2</v>
      </c>
      <c r="AC247" s="529"/>
      <c r="AD247">
        <v>7967.3</v>
      </c>
      <c r="AE247">
        <v>287</v>
      </c>
      <c r="AF247" s="151">
        <v>7967.3</v>
      </c>
      <c r="AG247" s="130">
        <v>287</v>
      </c>
      <c r="AH247" s="178">
        <v>2286.6151</v>
      </c>
      <c r="AI247" s="179" t="s">
        <v>61</v>
      </c>
      <c r="AJ247">
        <v>0.6</v>
      </c>
      <c r="AK247">
        <v>127</v>
      </c>
      <c r="AL247" s="130">
        <v>0.6</v>
      </c>
      <c r="AM247" s="130">
        <v>127</v>
      </c>
      <c r="AN247" s="178">
        <v>7.619999999999999E-2</v>
      </c>
      <c r="AO247" s="529"/>
      <c r="AP247" s="199">
        <v>5389.0919100699984</v>
      </c>
      <c r="AQ247" s="174">
        <v>0.14240941325759818</v>
      </c>
      <c r="AR247" s="188">
        <v>0.14956408050071507</v>
      </c>
    </row>
    <row r="248" spans="1:44" x14ac:dyDescent="0.25">
      <c r="A248" t="s">
        <v>65</v>
      </c>
      <c r="B248" s="130">
        <v>0</v>
      </c>
      <c r="C248" s="168">
        <v>0</v>
      </c>
      <c r="D248" s="529"/>
      <c r="E248" s="130">
        <v>0</v>
      </c>
      <c r="F248" s="170">
        <v>0</v>
      </c>
      <c r="G248" s="171">
        <v>0</v>
      </c>
      <c r="H248" s="527"/>
      <c r="I248" s="172">
        <v>0</v>
      </c>
      <c r="J248" s="171">
        <v>0</v>
      </c>
      <c r="K248" s="527"/>
      <c r="L248" s="173">
        <v>0</v>
      </c>
      <c r="M248" s="174">
        <v>0</v>
      </c>
      <c r="N248" s="203" t="s">
        <v>65</v>
      </c>
      <c r="O248">
        <v>0.9</v>
      </c>
      <c r="P248" s="130">
        <v>0.9</v>
      </c>
      <c r="Q248" s="529"/>
      <c r="R248">
        <v>1.2</v>
      </c>
      <c r="S248">
        <v>1180</v>
      </c>
      <c r="T248" s="177">
        <v>1.2</v>
      </c>
      <c r="U248" s="177">
        <v>1180</v>
      </c>
      <c r="V248" s="178">
        <v>1.4159999999999999</v>
      </c>
      <c r="W248" s="204" t="s">
        <v>65</v>
      </c>
      <c r="X248" s="176" t="s">
        <v>186</v>
      </c>
      <c r="Y248" s="176" t="s">
        <v>186</v>
      </c>
      <c r="Z248" s="130">
        <v>0.46666666666666451</v>
      </c>
      <c r="AA248" s="130">
        <v>98.541666666666686</v>
      </c>
      <c r="AB248" s="178">
        <v>4.5986111111110908E-2</v>
      </c>
      <c r="AC248" s="529"/>
      <c r="AD248">
        <v>0.4</v>
      </c>
      <c r="AE248">
        <v>267</v>
      </c>
      <c r="AF248" s="151">
        <v>0.4</v>
      </c>
      <c r="AG248" s="130">
        <v>267</v>
      </c>
      <c r="AH248" s="178">
        <v>0.10680000000000001</v>
      </c>
      <c r="AI248" s="179" t="s">
        <v>65</v>
      </c>
      <c r="AJ248">
        <v>0.7</v>
      </c>
      <c r="AK248">
        <v>137</v>
      </c>
      <c r="AL248" s="130">
        <v>0.7</v>
      </c>
      <c r="AM248" s="130">
        <v>137</v>
      </c>
      <c r="AN248" s="178">
        <v>9.5899999999999999E-2</v>
      </c>
      <c r="AO248" s="529"/>
      <c r="AP248" s="199">
        <v>0.72513726999999983</v>
      </c>
      <c r="AQ248" s="174">
        <v>1.9162110217299152E-5</v>
      </c>
      <c r="AR248" s="188">
        <v>2.0124817099833062E-5</v>
      </c>
    </row>
    <row r="249" spans="1:44" x14ac:dyDescent="0.25">
      <c r="A249" t="s">
        <v>62</v>
      </c>
      <c r="B249" s="130">
        <v>0</v>
      </c>
      <c r="C249" s="168">
        <v>0</v>
      </c>
      <c r="D249" s="529"/>
      <c r="E249" s="130">
        <v>0</v>
      </c>
      <c r="F249" s="170">
        <v>0</v>
      </c>
      <c r="G249" s="171">
        <v>0</v>
      </c>
      <c r="H249" s="527"/>
      <c r="I249" s="172">
        <v>0</v>
      </c>
      <c r="J249" s="171">
        <v>0</v>
      </c>
      <c r="K249" s="527"/>
      <c r="L249" s="173">
        <v>0</v>
      </c>
      <c r="M249" s="174">
        <v>0</v>
      </c>
      <c r="N249" s="203" t="s">
        <v>62</v>
      </c>
      <c r="O249" s="181" t="s">
        <v>61</v>
      </c>
      <c r="P249" s="180">
        <v>5.7666666666666666</v>
      </c>
      <c r="Q249" s="529"/>
      <c r="R249" s="181" t="s">
        <v>61</v>
      </c>
      <c r="S249" s="181" t="s">
        <v>61</v>
      </c>
      <c r="T249" s="177">
        <v>6.3</v>
      </c>
      <c r="U249" s="177">
        <v>1167</v>
      </c>
      <c r="V249" s="178">
        <v>7.3521000000000001</v>
      </c>
      <c r="W249" s="204" t="s">
        <v>62</v>
      </c>
      <c r="X249" s="181" t="s">
        <v>61</v>
      </c>
      <c r="Y249" s="181" t="s">
        <v>61</v>
      </c>
      <c r="Z249" s="130">
        <v>0.5</v>
      </c>
      <c r="AA249" s="130">
        <v>271</v>
      </c>
      <c r="AB249" s="178">
        <v>0.13549999999999998</v>
      </c>
      <c r="AC249" s="529"/>
      <c r="AD249" s="181" t="s">
        <v>61</v>
      </c>
      <c r="AE249" s="181" t="s">
        <v>61</v>
      </c>
      <c r="AF249" s="182">
        <v>5.9333333333333336</v>
      </c>
      <c r="AG249" s="130">
        <v>274</v>
      </c>
      <c r="AH249" s="178">
        <v>1.6257333333333335</v>
      </c>
      <c r="AI249" s="179" t="s">
        <v>62</v>
      </c>
      <c r="AJ249" s="181" t="s">
        <v>61</v>
      </c>
      <c r="AK249" s="181" t="s">
        <v>61</v>
      </c>
      <c r="AL249" s="180">
        <v>7.5666666666666664</v>
      </c>
      <c r="AM249" s="130">
        <v>94</v>
      </c>
      <c r="AN249" s="178">
        <v>0.7112666666666666</v>
      </c>
      <c r="AO249" s="529"/>
      <c r="AP249" s="199">
        <v>4.2795957600000003</v>
      </c>
      <c r="AQ249" s="174">
        <v>1.130904299521195E-4</v>
      </c>
      <c r="AR249" s="188">
        <v>1.1877210770206461E-4</v>
      </c>
    </row>
    <row r="250" spans="1:44" x14ac:dyDescent="0.25">
      <c r="A250" t="s">
        <v>63</v>
      </c>
      <c r="B250" s="207">
        <v>6082000</v>
      </c>
      <c r="C250" s="168">
        <v>6082000</v>
      </c>
      <c r="D250" s="529"/>
      <c r="E250" s="176" t="s">
        <v>186</v>
      </c>
      <c r="F250" s="170">
        <v>8.941401126197018E-3</v>
      </c>
      <c r="G250" s="171">
        <v>64310517.940307863</v>
      </c>
      <c r="H250" s="527"/>
      <c r="I250" s="172">
        <v>1.0281350630705578E-4</v>
      </c>
      <c r="J250" s="171">
        <v>82338.607780030856</v>
      </c>
      <c r="K250" s="527"/>
      <c r="L250" s="173">
        <v>31.967394930212667</v>
      </c>
      <c r="M250" s="174">
        <v>1.049530299395868E-3</v>
      </c>
      <c r="N250" s="203" t="s">
        <v>63</v>
      </c>
      <c r="O250">
        <v>42.7</v>
      </c>
      <c r="P250" s="130">
        <v>42.7</v>
      </c>
      <c r="Q250" s="529"/>
      <c r="R250">
        <v>46.1</v>
      </c>
      <c r="S250">
        <v>1113</v>
      </c>
      <c r="T250" s="177">
        <v>46.1</v>
      </c>
      <c r="U250" s="177">
        <v>1113</v>
      </c>
      <c r="V250" s="178">
        <v>51.3093</v>
      </c>
      <c r="W250" s="204" t="s">
        <v>63</v>
      </c>
      <c r="X250">
        <v>19.100000000000001</v>
      </c>
      <c r="Y250">
        <v>373</v>
      </c>
      <c r="Z250" s="130">
        <v>19.100000000000001</v>
      </c>
      <c r="AA250" s="130">
        <v>373</v>
      </c>
      <c r="AB250" s="178">
        <v>7.1242999999999999</v>
      </c>
      <c r="AC250" s="529"/>
      <c r="AD250">
        <v>70.2</v>
      </c>
      <c r="AE250">
        <v>113</v>
      </c>
      <c r="AF250" s="151">
        <v>70.2</v>
      </c>
      <c r="AG250" s="130">
        <v>113</v>
      </c>
      <c r="AH250" s="178">
        <v>7.9325999999999999</v>
      </c>
      <c r="AI250" s="179" t="s">
        <v>63</v>
      </c>
      <c r="AJ250">
        <v>179.6</v>
      </c>
      <c r="AK250">
        <v>81</v>
      </c>
      <c r="AL250" s="130">
        <v>179.6</v>
      </c>
      <c r="AM250" s="130">
        <v>81</v>
      </c>
      <c r="AN250" s="178">
        <v>14.547600000000001</v>
      </c>
      <c r="AO250" s="529"/>
      <c r="AP250" s="199">
        <v>35.246051279999996</v>
      </c>
      <c r="AQ250" s="174">
        <v>9.3139429911241213E-4</v>
      </c>
      <c r="AR250" s="188">
        <v>9.7818766852424653E-4</v>
      </c>
    </row>
    <row r="251" spans="1:44" x14ac:dyDescent="0.25">
      <c r="A251" t="s">
        <v>64</v>
      </c>
      <c r="B251" s="130">
        <v>0</v>
      </c>
      <c r="C251" s="168">
        <v>0</v>
      </c>
      <c r="D251" s="529"/>
      <c r="E251" s="130">
        <v>0</v>
      </c>
      <c r="F251" s="170">
        <v>0</v>
      </c>
      <c r="G251" s="171">
        <v>0</v>
      </c>
      <c r="H251" s="527"/>
      <c r="I251" s="172">
        <v>0</v>
      </c>
      <c r="J251" s="171">
        <v>0</v>
      </c>
      <c r="K251" s="527"/>
      <c r="L251" s="173">
        <v>0</v>
      </c>
      <c r="M251" s="174">
        <v>0</v>
      </c>
      <c r="N251" s="203" t="s">
        <v>64</v>
      </c>
      <c r="O251">
        <v>5.0999999999999996</v>
      </c>
      <c r="P251" s="130">
        <v>5.0999999999999996</v>
      </c>
      <c r="Q251" s="529"/>
      <c r="R251">
        <v>7</v>
      </c>
      <c r="S251">
        <v>1087</v>
      </c>
      <c r="T251" s="177">
        <v>7</v>
      </c>
      <c r="U251" s="177">
        <v>1087</v>
      </c>
      <c r="V251" s="178">
        <v>7.609</v>
      </c>
      <c r="W251" s="204" t="s">
        <v>64</v>
      </c>
      <c r="X251" s="205" t="s">
        <v>186</v>
      </c>
      <c r="Y251" s="205" t="s">
        <v>186</v>
      </c>
      <c r="Z251" s="130">
        <v>0.46666666666666451</v>
      </c>
      <c r="AA251" s="130">
        <v>98.541666666666686</v>
      </c>
      <c r="AB251" s="178">
        <v>4.5986111111110908E-2</v>
      </c>
      <c r="AC251" s="529"/>
      <c r="AD251">
        <v>2.7</v>
      </c>
      <c r="AE251">
        <v>262</v>
      </c>
      <c r="AF251" s="151">
        <v>2.7</v>
      </c>
      <c r="AG251" s="130">
        <v>262</v>
      </c>
      <c r="AH251" s="178">
        <v>0.70740000000000003</v>
      </c>
      <c r="AI251" s="179" t="s">
        <v>64</v>
      </c>
      <c r="AJ251">
        <v>6.2</v>
      </c>
      <c r="AK251">
        <v>141</v>
      </c>
      <c r="AL251" s="130">
        <v>6.2</v>
      </c>
      <c r="AM251" s="130">
        <v>141</v>
      </c>
      <c r="AN251" s="178">
        <v>0.87419999999999998</v>
      </c>
      <c r="AO251" s="529"/>
      <c r="AP251" s="199">
        <v>4.0234569099999993</v>
      </c>
      <c r="AQ251" s="174">
        <v>1.063218344355323E-4</v>
      </c>
      <c r="AR251" s="188">
        <v>1.1166345707594025E-4</v>
      </c>
    </row>
    <row r="252" spans="1:44" x14ac:dyDescent="0.25">
      <c r="A252" t="s">
        <v>66</v>
      </c>
      <c r="B252" s="167">
        <v>135801000</v>
      </c>
      <c r="C252" s="168">
        <v>135801000</v>
      </c>
      <c r="D252" s="529"/>
      <c r="E252" s="176" t="s">
        <v>186</v>
      </c>
      <c r="F252" s="170">
        <v>8.941401126197018E-3</v>
      </c>
      <c r="G252" s="171">
        <v>64310517.940307863</v>
      </c>
      <c r="H252" s="527"/>
      <c r="I252" s="172">
        <v>2.2956555360086292E-3</v>
      </c>
      <c r="J252" s="171">
        <v>1838484.9186346547</v>
      </c>
      <c r="K252" s="527"/>
      <c r="L252" s="173">
        <v>91.604521296816316</v>
      </c>
      <c r="M252" s="174">
        <v>3.0074931308149361E-3</v>
      </c>
      <c r="N252" s="203" t="s">
        <v>66</v>
      </c>
      <c r="O252">
        <v>39.5</v>
      </c>
      <c r="P252" s="130">
        <v>39.5</v>
      </c>
      <c r="Q252" s="529"/>
      <c r="R252">
        <v>42.6</v>
      </c>
      <c r="S252">
        <v>1218</v>
      </c>
      <c r="T252" s="177">
        <v>42.6</v>
      </c>
      <c r="U252" s="177">
        <v>1218</v>
      </c>
      <c r="V252" s="178">
        <v>51.886800000000001</v>
      </c>
      <c r="W252" s="204" t="s">
        <v>66</v>
      </c>
      <c r="X252">
        <v>82.9</v>
      </c>
      <c r="Y252">
        <v>84</v>
      </c>
      <c r="Z252" s="130">
        <v>82.9</v>
      </c>
      <c r="AA252" s="130">
        <v>84</v>
      </c>
      <c r="AB252" s="178">
        <v>6.9636000000000005</v>
      </c>
      <c r="AC252" s="529"/>
      <c r="AD252">
        <v>28.6</v>
      </c>
      <c r="AE252">
        <v>257</v>
      </c>
      <c r="AF252" s="151">
        <v>28.6</v>
      </c>
      <c r="AG252" s="130">
        <v>257</v>
      </c>
      <c r="AH252" s="178">
        <v>7.3502000000000001</v>
      </c>
      <c r="AI252" s="179" t="s">
        <v>66</v>
      </c>
      <c r="AJ252">
        <v>53.3</v>
      </c>
      <c r="AK252">
        <v>103</v>
      </c>
      <c r="AL252" s="130">
        <v>53.3</v>
      </c>
      <c r="AM252" s="130">
        <v>103</v>
      </c>
      <c r="AN252" s="178">
        <v>5.4898999999999996</v>
      </c>
      <c r="AO252" s="529"/>
      <c r="AP252" s="199">
        <v>31.228381799999998</v>
      </c>
      <c r="AQ252" s="174">
        <v>8.2522540037074498E-4</v>
      </c>
      <c r="AR252" s="188">
        <v>8.6668483065110654E-4</v>
      </c>
    </row>
    <row r="253" spans="1:44" x14ac:dyDescent="0.25">
      <c r="A253" t="s">
        <v>59</v>
      </c>
      <c r="B253" s="167">
        <v>7483477000</v>
      </c>
      <c r="C253" s="168">
        <v>7483477000</v>
      </c>
      <c r="D253" s="529"/>
      <c r="E253" s="207">
        <v>722875000</v>
      </c>
      <c r="F253" s="170">
        <v>0.1012158928869468</v>
      </c>
      <c r="G253" s="171">
        <v>727989540.28347027</v>
      </c>
      <c r="H253" s="527"/>
      <c r="I253" s="172">
        <v>0.12650485197931716</v>
      </c>
      <c r="J253" s="171">
        <v>101311916.72704406</v>
      </c>
      <c r="K253" s="527"/>
      <c r="L253" s="173">
        <v>3770.6763080999694</v>
      </c>
      <c r="M253" s="174">
        <v>0.12379610672700943</v>
      </c>
      <c r="N253" s="203" t="s">
        <v>59</v>
      </c>
      <c r="O253">
        <v>2594.9</v>
      </c>
      <c r="P253" s="130">
        <v>2594.9</v>
      </c>
      <c r="Q253" s="529"/>
      <c r="R253">
        <v>87.4</v>
      </c>
      <c r="S253">
        <v>1225</v>
      </c>
      <c r="T253" s="177">
        <v>87.4</v>
      </c>
      <c r="U253" s="177">
        <v>1225</v>
      </c>
      <c r="V253" s="178">
        <v>107.065</v>
      </c>
      <c r="W253" s="204" t="s">
        <v>59</v>
      </c>
      <c r="X253">
        <v>1</v>
      </c>
      <c r="Y253">
        <v>326</v>
      </c>
      <c r="Z253" s="130">
        <v>1</v>
      </c>
      <c r="AA253" s="130">
        <v>326</v>
      </c>
      <c r="AB253" s="178">
        <v>0.32600000000000001</v>
      </c>
      <c r="AC253" s="529"/>
      <c r="AD253" s="176" t="s">
        <v>186</v>
      </c>
      <c r="AE253" s="176" t="s">
        <v>186</v>
      </c>
      <c r="AF253" s="151">
        <v>4288.9400000000051</v>
      </c>
      <c r="AG253" s="130">
        <v>265</v>
      </c>
      <c r="AH253" s="178">
        <v>1136.5691000000013</v>
      </c>
      <c r="AI253" s="179" t="s">
        <v>59</v>
      </c>
      <c r="AJ253">
        <v>38.200000000000003</v>
      </c>
      <c r="AK253">
        <v>67</v>
      </c>
      <c r="AL253" s="130">
        <v>38.200000000000003</v>
      </c>
      <c r="AM253" s="130">
        <v>67</v>
      </c>
      <c r="AN253" s="178">
        <v>2.5594000000000001</v>
      </c>
      <c r="AO253" s="529"/>
      <c r="AP253" s="199">
        <v>542.98389420000058</v>
      </c>
      <c r="AQ253" s="174">
        <v>1.4348617368513847E-2</v>
      </c>
      <c r="AR253" s="188">
        <v>1.5069493751066086E-2</v>
      </c>
    </row>
    <row r="254" spans="1:44" x14ac:dyDescent="0.25">
      <c r="A254" t="s">
        <v>60</v>
      </c>
      <c r="B254" s="130">
        <v>0</v>
      </c>
      <c r="C254" s="168">
        <v>0</v>
      </c>
      <c r="D254" s="529"/>
      <c r="E254" s="130">
        <v>0</v>
      </c>
      <c r="F254" s="170">
        <v>0</v>
      </c>
      <c r="G254" s="171">
        <v>0</v>
      </c>
      <c r="H254" s="527"/>
      <c r="I254" s="172">
        <v>0</v>
      </c>
      <c r="J254" s="171">
        <v>0</v>
      </c>
      <c r="K254" s="527"/>
      <c r="L254" s="173">
        <v>0</v>
      </c>
      <c r="M254" s="174">
        <v>0</v>
      </c>
      <c r="N254" s="203" t="s">
        <v>60</v>
      </c>
      <c r="O254">
        <v>8.8000000000000007</v>
      </c>
      <c r="P254" s="130">
        <v>8.8000000000000007</v>
      </c>
      <c r="Q254" s="529"/>
      <c r="R254">
        <v>10.4</v>
      </c>
      <c r="S254">
        <v>1302</v>
      </c>
      <c r="T254" s="177">
        <v>10.4</v>
      </c>
      <c r="U254" s="177">
        <v>1302</v>
      </c>
      <c r="V254" s="178">
        <v>13.540800000000001</v>
      </c>
      <c r="W254" s="204" t="s">
        <v>60</v>
      </c>
      <c r="X254" s="176" t="s">
        <v>186</v>
      </c>
      <c r="Y254" s="176" t="s">
        <v>186</v>
      </c>
      <c r="Z254" s="130">
        <v>0.46666666666666451</v>
      </c>
      <c r="AA254" s="130">
        <v>98.541666666666686</v>
      </c>
      <c r="AB254" s="178">
        <v>4.5986111111110908E-2</v>
      </c>
      <c r="AC254" s="529"/>
      <c r="AD254">
        <v>4.2</v>
      </c>
      <c r="AE254">
        <v>295</v>
      </c>
      <c r="AF254" s="151">
        <v>4.2</v>
      </c>
      <c r="AG254" s="130">
        <v>295</v>
      </c>
      <c r="AH254" s="178">
        <v>1.2390000000000001</v>
      </c>
      <c r="AI254" s="179" t="s">
        <v>60</v>
      </c>
      <c r="AJ254">
        <v>0.4</v>
      </c>
      <c r="AK254">
        <v>132</v>
      </c>
      <c r="AL254" s="130">
        <v>0.4</v>
      </c>
      <c r="AM254" s="130">
        <v>132</v>
      </c>
      <c r="AN254" s="178">
        <v>5.2800000000000007E-2</v>
      </c>
      <c r="AO254" s="529"/>
      <c r="AP254" s="199">
        <v>6.4811121099999998</v>
      </c>
      <c r="AQ254" s="174">
        <v>1.7126658595619047E-4</v>
      </c>
      <c r="AR254" s="188">
        <v>1.7987104126817696E-4</v>
      </c>
    </row>
    <row r="255" spans="1:44" x14ac:dyDescent="0.25">
      <c r="A255" t="s">
        <v>67</v>
      </c>
      <c r="B255" s="176" t="s">
        <v>186</v>
      </c>
      <c r="C255" s="168">
        <v>167627705.88235295</v>
      </c>
      <c r="D255" s="529"/>
      <c r="E255" s="167">
        <v>312077000</v>
      </c>
      <c r="F255" s="170">
        <v>4.3696561929074458E-2</v>
      </c>
      <c r="G255" s="171">
        <v>314285030.97083807</v>
      </c>
      <c r="H255" s="527"/>
      <c r="I255" s="172">
        <v>2.833671850702497E-3</v>
      </c>
      <c r="J255" s="171">
        <v>2269357.4363224977</v>
      </c>
      <c r="K255" s="527"/>
      <c r="L255" s="173">
        <v>219.62499796972335</v>
      </c>
      <c r="M255" s="174">
        <v>7.2105684675647487E-3</v>
      </c>
      <c r="N255" s="203" t="s">
        <v>67</v>
      </c>
      <c r="O255">
        <v>298.39999999999998</v>
      </c>
      <c r="P255" s="130">
        <v>298.39999999999998</v>
      </c>
      <c r="Q255" s="529"/>
      <c r="R255">
        <v>81.099999999999994</v>
      </c>
      <c r="S255">
        <v>1307</v>
      </c>
      <c r="T255" s="177">
        <v>81.099999999999994</v>
      </c>
      <c r="U255" s="177">
        <v>1307</v>
      </c>
      <c r="V255" s="178">
        <v>105.99769999999999</v>
      </c>
      <c r="W255" s="204" t="s">
        <v>67</v>
      </c>
      <c r="X255">
        <v>109</v>
      </c>
      <c r="Y255">
        <v>183</v>
      </c>
      <c r="Z255" s="130">
        <v>109</v>
      </c>
      <c r="AA255" s="130">
        <v>183</v>
      </c>
      <c r="AB255" s="178">
        <v>19.947000000000003</v>
      </c>
      <c r="AC255" s="529"/>
      <c r="AD255">
        <v>1069.2</v>
      </c>
      <c r="AE255">
        <v>283</v>
      </c>
      <c r="AF255" s="151">
        <v>1069.2</v>
      </c>
      <c r="AG255" s="130">
        <v>283</v>
      </c>
      <c r="AH255" s="178">
        <v>302.58359999999999</v>
      </c>
      <c r="AI255" s="179" t="s">
        <v>67</v>
      </c>
      <c r="AJ255">
        <v>72.3</v>
      </c>
      <c r="AK255">
        <v>159</v>
      </c>
      <c r="AL255" s="130">
        <v>72.3</v>
      </c>
      <c r="AM255" s="130">
        <v>159</v>
      </c>
      <c r="AN255" s="178">
        <v>11.495699999999999</v>
      </c>
      <c r="AO255" s="529"/>
      <c r="AP255" s="199">
        <v>191.6744544</v>
      </c>
      <c r="AQ255" s="174">
        <v>5.0650920494728973E-3</v>
      </c>
      <c r="AR255" s="188">
        <v>5.3195629256655007E-3</v>
      </c>
    </row>
    <row r="256" spans="1:44" x14ac:dyDescent="0.25">
      <c r="A256" t="s">
        <v>68</v>
      </c>
      <c r="B256" s="167">
        <v>947753000</v>
      </c>
      <c r="C256" s="168">
        <v>947753000</v>
      </c>
      <c r="D256" s="529"/>
      <c r="E256" s="130">
        <v>0</v>
      </c>
      <c r="F256" s="170">
        <v>0</v>
      </c>
      <c r="G256" s="171">
        <v>0</v>
      </c>
      <c r="H256" s="527"/>
      <c r="I256" s="172">
        <v>1.6021343150777877E-2</v>
      </c>
      <c r="J256" s="171">
        <v>12830756.747673066</v>
      </c>
      <c r="K256" s="527"/>
      <c r="L256" s="173">
        <v>435.72079206074449</v>
      </c>
      <c r="M256" s="174">
        <v>1.4305268675875669E-2</v>
      </c>
      <c r="N256" s="203" t="s">
        <v>68</v>
      </c>
      <c r="O256">
        <v>1338</v>
      </c>
      <c r="P256" s="130">
        <v>1338</v>
      </c>
      <c r="Q256" s="529"/>
      <c r="R256">
        <v>47.8</v>
      </c>
      <c r="S256">
        <v>1115</v>
      </c>
      <c r="T256" s="177">
        <v>47.8</v>
      </c>
      <c r="U256" s="177">
        <v>1115</v>
      </c>
      <c r="V256" s="178">
        <v>53.296999999999997</v>
      </c>
      <c r="W256" s="204" t="s">
        <v>68</v>
      </c>
      <c r="X256">
        <v>0.2</v>
      </c>
      <c r="Y256">
        <v>375</v>
      </c>
      <c r="Z256" s="130">
        <v>0.2</v>
      </c>
      <c r="AA256" s="130">
        <v>375</v>
      </c>
      <c r="AB256" s="178">
        <v>7.5000000000000011E-2</v>
      </c>
      <c r="AC256" s="529"/>
      <c r="AD256">
        <v>5877.2</v>
      </c>
      <c r="AE256">
        <v>293</v>
      </c>
      <c r="AF256" s="151">
        <v>5877.2</v>
      </c>
      <c r="AG256" s="130">
        <v>293</v>
      </c>
      <c r="AH256" s="178">
        <v>1722.0196000000001</v>
      </c>
      <c r="AI256" s="179" t="s">
        <v>68</v>
      </c>
      <c r="AJ256">
        <v>15.3</v>
      </c>
      <c r="AK256">
        <v>90</v>
      </c>
      <c r="AL256" s="130">
        <v>15.3</v>
      </c>
      <c r="AM256" s="130">
        <v>90</v>
      </c>
      <c r="AN256" s="178">
        <v>1.377</v>
      </c>
      <c r="AO256" s="529"/>
      <c r="AP256" s="199">
        <v>773.96040216000006</v>
      </c>
      <c r="AQ256" s="174">
        <v>2.0452285578998169E-2</v>
      </c>
      <c r="AR256" s="188">
        <v>2.1479811037685662E-2</v>
      </c>
    </row>
    <row r="257" spans="1:44" x14ac:dyDescent="0.25">
      <c r="A257" t="s">
        <v>69</v>
      </c>
      <c r="B257" s="176" t="s">
        <v>186</v>
      </c>
      <c r="C257" s="168">
        <v>167627705.88235295</v>
      </c>
      <c r="D257" s="529"/>
      <c r="E257" s="176" t="s">
        <v>186</v>
      </c>
      <c r="F257" s="170">
        <v>8.941401126197018E-3</v>
      </c>
      <c r="G257" s="171">
        <v>64310517.940307863</v>
      </c>
      <c r="H257" s="527"/>
      <c r="I257" s="172">
        <v>2.833671850702497E-3</v>
      </c>
      <c r="J257" s="171">
        <v>2269357.4363224977</v>
      </c>
      <c r="K257" s="527"/>
      <c r="L257" s="173">
        <v>106.23655885907483</v>
      </c>
      <c r="M257" s="174">
        <v>3.4878815639986156E-3</v>
      </c>
      <c r="N257" s="203" t="s">
        <v>69</v>
      </c>
      <c r="O257">
        <v>50.1</v>
      </c>
      <c r="P257" s="130">
        <v>50.1</v>
      </c>
      <c r="Q257" s="529"/>
      <c r="R257">
        <v>22.3</v>
      </c>
      <c r="S257">
        <v>1174</v>
      </c>
      <c r="T257" s="177">
        <v>22.3</v>
      </c>
      <c r="U257" s="177">
        <v>1174</v>
      </c>
      <c r="V257" s="178">
        <v>26.180199999999999</v>
      </c>
      <c r="W257" s="204" t="s">
        <v>69</v>
      </c>
      <c r="X257" s="176" t="s">
        <v>186</v>
      </c>
      <c r="Y257" s="176" t="s">
        <v>186</v>
      </c>
      <c r="Z257" s="130">
        <v>0.46666666666666451</v>
      </c>
      <c r="AA257" s="130">
        <v>98.541666666666686</v>
      </c>
      <c r="AB257" s="178">
        <v>4.5986111111110908E-2</v>
      </c>
      <c r="AC257" s="529"/>
      <c r="AD257">
        <v>154.69999999999999</v>
      </c>
      <c r="AE257">
        <v>272</v>
      </c>
      <c r="AF257" s="151">
        <v>154.69999999999999</v>
      </c>
      <c r="AG257" s="130">
        <v>272</v>
      </c>
      <c r="AH257" s="178">
        <v>42.078399999999995</v>
      </c>
      <c r="AI257" s="179" t="s">
        <v>69</v>
      </c>
      <c r="AJ257">
        <v>51.3</v>
      </c>
      <c r="AK257">
        <v>140</v>
      </c>
      <c r="AL257" s="130">
        <v>51.3</v>
      </c>
      <c r="AM257" s="130">
        <v>140</v>
      </c>
      <c r="AN257" s="178">
        <v>7.1820000000000004</v>
      </c>
      <c r="AO257" s="529"/>
      <c r="AP257" s="199">
        <v>32.88195691</v>
      </c>
      <c r="AQ257" s="174">
        <v>8.6892193869707128E-4</v>
      </c>
      <c r="AR257" s="188">
        <v>9.1257668868453292E-4</v>
      </c>
    </row>
    <row r="258" spans="1:44" x14ac:dyDescent="0.25">
      <c r="A258" t="s">
        <v>70</v>
      </c>
      <c r="B258" s="167">
        <v>738604000</v>
      </c>
      <c r="C258" s="168">
        <v>738604000</v>
      </c>
      <c r="D258" s="529"/>
      <c r="E258" s="167">
        <v>208761000</v>
      </c>
      <c r="F258" s="170">
        <v>2.9230407767555804E-2</v>
      </c>
      <c r="G258" s="171">
        <v>210238041.73490238</v>
      </c>
      <c r="H258" s="527"/>
      <c r="I258" s="172">
        <v>1.2485772280897176E-2</v>
      </c>
      <c r="J258" s="171">
        <v>9999280.6742456276</v>
      </c>
      <c r="K258" s="527"/>
      <c r="L258" s="173">
        <v>434.93042384478952</v>
      </c>
      <c r="M258" s="174">
        <v>1.4279319880481641E-2</v>
      </c>
      <c r="N258" s="203" t="s">
        <v>70</v>
      </c>
      <c r="O258">
        <v>1476.3</v>
      </c>
      <c r="P258" s="130">
        <v>1476.3</v>
      </c>
      <c r="Q258" s="529"/>
      <c r="R258">
        <v>992.1</v>
      </c>
      <c r="S258">
        <v>1212</v>
      </c>
      <c r="T258" s="177">
        <v>992.1</v>
      </c>
      <c r="U258" s="177">
        <v>1212</v>
      </c>
      <c r="V258" s="178">
        <v>1202.4251999999999</v>
      </c>
      <c r="W258" s="204" t="s">
        <v>70</v>
      </c>
      <c r="X258">
        <v>92.1</v>
      </c>
      <c r="Y258">
        <v>441</v>
      </c>
      <c r="Z258" s="130">
        <v>92.1</v>
      </c>
      <c r="AA258" s="130">
        <v>441</v>
      </c>
      <c r="AB258" s="178">
        <v>40.616099999999996</v>
      </c>
      <c r="AC258" s="529"/>
      <c r="AD258">
        <v>3547.4</v>
      </c>
      <c r="AE258">
        <v>281</v>
      </c>
      <c r="AF258" s="151">
        <v>3547.4</v>
      </c>
      <c r="AG258" s="130">
        <v>281</v>
      </c>
      <c r="AH258" s="178">
        <v>996.81939999999997</v>
      </c>
      <c r="AI258" s="179" t="s">
        <v>70</v>
      </c>
      <c r="AJ258">
        <v>103.3</v>
      </c>
      <c r="AK258">
        <v>105</v>
      </c>
      <c r="AL258" s="130">
        <v>103.3</v>
      </c>
      <c r="AM258" s="130">
        <v>105</v>
      </c>
      <c r="AN258" s="178">
        <v>10.846500000000001</v>
      </c>
      <c r="AO258" s="529"/>
      <c r="AP258" s="199">
        <v>980.4080563199999</v>
      </c>
      <c r="AQ258" s="174">
        <v>2.5907766722750133E-2</v>
      </c>
      <c r="AR258" s="188">
        <v>2.7209376255950594E-2</v>
      </c>
    </row>
    <row r="259" spans="1:44" x14ac:dyDescent="0.25">
      <c r="A259" t="s">
        <v>71</v>
      </c>
      <c r="B259" s="176" t="s">
        <v>186</v>
      </c>
      <c r="C259" s="168">
        <v>167627705.88235295</v>
      </c>
      <c r="D259" s="529"/>
      <c r="E259" s="176" t="s">
        <v>186</v>
      </c>
      <c r="F259" s="170">
        <v>8.941401126197018E-3</v>
      </c>
      <c r="G259" s="171">
        <v>64310517.940307863</v>
      </c>
      <c r="H259" s="527"/>
      <c r="I259" s="172">
        <v>2.833671850702497E-3</v>
      </c>
      <c r="J259" s="171">
        <v>2269357.4363224977</v>
      </c>
      <c r="K259" s="527"/>
      <c r="L259" s="173">
        <v>106.23655885907483</v>
      </c>
      <c r="M259" s="174">
        <v>3.4878815639986156E-3</v>
      </c>
      <c r="N259" s="203" t="s">
        <v>71</v>
      </c>
      <c r="O259" s="181" t="s">
        <v>61</v>
      </c>
      <c r="P259" s="180">
        <v>5.7666666666666666</v>
      </c>
      <c r="Q259" s="529"/>
      <c r="R259" s="181" t="s">
        <v>61</v>
      </c>
      <c r="S259" s="181" t="s">
        <v>61</v>
      </c>
      <c r="T259" s="177">
        <v>6.3</v>
      </c>
      <c r="U259" s="177">
        <v>1167</v>
      </c>
      <c r="V259" s="178">
        <v>7.3521000000000001</v>
      </c>
      <c r="W259" s="204" t="s">
        <v>71</v>
      </c>
      <c r="X259" s="181" t="s">
        <v>61</v>
      </c>
      <c r="Y259" s="181" t="s">
        <v>61</v>
      </c>
      <c r="Z259" s="130">
        <v>0.5</v>
      </c>
      <c r="AA259" s="130">
        <v>271</v>
      </c>
      <c r="AB259" s="178">
        <v>0.13549999999999998</v>
      </c>
      <c r="AC259" s="529"/>
      <c r="AD259" s="181" t="s">
        <v>61</v>
      </c>
      <c r="AE259" s="181" t="s">
        <v>61</v>
      </c>
      <c r="AF259" s="182">
        <v>5.9333333333333336</v>
      </c>
      <c r="AG259" s="130">
        <v>274</v>
      </c>
      <c r="AH259" s="178">
        <v>1.6257333333333335</v>
      </c>
      <c r="AI259" s="179" t="s">
        <v>71</v>
      </c>
      <c r="AJ259" s="181" t="s">
        <v>61</v>
      </c>
      <c r="AK259" s="181" t="s">
        <v>61</v>
      </c>
      <c r="AL259" s="180">
        <v>7.5666666666666664</v>
      </c>
      <c r="AM259" s="130">
        <v>94</v>
      </c>
      <c r="AN259" s="178">
        <v>0.7112666666666666</v>
      </c>
      <c r="AO259" s="529"/>
      <c r="AP259" s="199">
        <v>4.2795957600000003</v>
      </c>
      <c r="AQ259" s="174">
        <v>1.130904299521195E-4</v>
      </c>
      <c r="AR259" s="188">
        <v>1.1877210770206461E-4</v>
      </c>
    </row>
    <row r="260" spans="1:44" x14ac:dyDescent="0.25">
      <c r="A260" t="s">
        <v>72</v>
      </c>
      <c r="B260" s="167">
        <v>2225473000</v>
      </c>
      <c r="C260" s="168">
        <v>2225473000</v>
      </c>
      <c r="D260" s="529"/>
      <c r="E260" s="176" t="s">
        <v>186</v>
      </c>
      <c r="F260" s="170">
        <v>8.941401126197018E-3</v>
      </c>
      <c r="G260" s="171">
        <v>64310517.940307863</v>
      </c>
      <c r="H260" s="527"/>
      <c r="I260" s="172">
        <v>3.7620631752989533E-2</v>
      </c>
      <c r="J260" s="171">
        <v>30128633.42190868</v>
      </c>
      <c r="K260" s="527"/>
      <c r="L260" s="173">
        <v>1052.3121518579017</v>
      </c>
      <c r="M260" s="174">
        <v>3.4548748504793676E-2</v>
      </c>
      <c r="N260" s="203" t="s">
        <v>72</v>
      </c>
      <c r="O260">
        <v>181.9</v>
      </c>
      <c r="P260" s="130">
        <v>181.9</v>
      </c>
      <c r="Q260" s="529"/>
      <c r="R260">
        <v>264</v>
      </c>
      <c r="S260">
        <v>1343</v>
      </c>
      <c r="T260" s="177">
        <v>264</v>
      </c>
      <c r="U260" s="177">
        <v>1343</v>
      </c>
      <c r="V260" s="178">
        <v>354.55200000000002</v>
      </c>
      <c r="W260" s="204" t="s">
        <v>72</v>
      </c>
      <c r="X260" s="176" t="s">
        <v>186</v>
      </c>
      <c r="Y260" s="176" t="s">
        <v>186</v>
      </c>
      <c r="Z260" s="130">
        <v>0.46666666666666451</v>
      </c>
      <c r="AA260" s="130">
        <v>98.541666666666686</v>
      </c>
      <c r="AB260" s="178">
        <v>4.5986111111110908E-2</v>
      </c>
      <c r="AC260" s="529"/>
      <c r="AD260">
        <v>29.4</v>
      </c>
      <c r="AE260">
        <v>239</v>
      </c>
      <c r="AF260" s="151">
        <v>29.4</v>
      </c>
      <c r="AG260" s="130">
        <v>239</v>
      </c>
      <c r="AH260" s="178">
        <v>7.0266000000000002</v>
      </c>
      <c r="AI260" s="179" t="s">
        <v>72</v>
      </c>
      <c r="AJ260" s="176" t="s">
        <v>186</v>
      </c>
      <c r="AK260" s="176" t="s">
        <v>186</v>
      </c>
      <c r="AL260" s="130">
        <v>46.150000000000034</v>
      </c>
      <c r="AM260" s="130">
        <v>125.5</v>
      </c>
      <c r="AN260" s="178">
        <v>5.7918250000000038</v>
      </c>
      <c r="AO260" s="529"/>
      <c r="AP260" s="199">
        <v>160.04658868000001</v>
      </c>
      <c r="AQ260" s="174">
        <v>4.2293100893695673E-3</v>
      </c>
      <c r="AR260" s="188">
        <v>4.4417911723627366E-3</v>
      </c>
    </row>
    <row r="261" spans="1:44" x14ac:dyDescent="0.25">
      <c r="A261" t="s">
        <v>74</v>
      </c>
      <c r="B261" s="176" t="s">
        <v>186</v>
      </c>
      <c r="C261" s="168">
        <v>167627705.88235295</v>
      </c>
      <c r="D261" s="529"/>
      <c r="E261" s="176" t="s">
        <v>186</v>
      </c>
      <c r="F261" s="170">
        <v>8.941401126197018E-3</v>
      </c>
      <c r="G261" s="171">
        <v>64310517.940307863</v>
      </c>
      <c r="H261" s="527"/>
      <c r="I261" s="172">
        <v>2.833671850702497E-3</v>
      </c>
      <c r="J261" s="171">
        <v>2269357.4363224977</v>
      </c>
      <c r="K261" s="527"/>
      <c r="L261" s="173">
        <v>106.23655885907483</v>
      </c>
      <c r="M261" s="174">
        <v>3.4878815639986156E-3</v>
      </c>
      <c r="N261" s="203" t="s">
        <v>74</v>
      </c>
      <c r="O261">
        <v>1473.8</v>
      </c>
      <c r="P261" s="130">
        <v>1473.8</v>
      </c>
      <c r="Q261" s="529"/>
      <c r="R261">
        <v>512.6</v>
      </c>
      <c r="S261">
        <v>1431</v>
      </c>
      <c r="T261" s="177">
        <v>512.6</v>
      </c>
      <c r="U261" s="177">
        <v>1431</v>
      </c>
      <c r="V261" s="178">
        <v>733.53060000000005</v>
      </c>
      <c r="W261" s="204" t="s">
        <v>74</v>
      </c>
      <c r="X261" s="176" t="s">
        <v>186</v>
      </c>
      <c r="Y261" s="176" t="s">
        <v>186</v>
      </c>
      <c r="Z261" s="130">
        <v>0.46666666666666451</v>
      </c>
      <c r="AA261" s="130">
        <v>98.541666666666686</v>
      </c>
      <c r="AB261" s="178">
        <v>4.5986111111110908E-2</v>
      </c>
      <c r="AC261" s="529"/>
      <c r="AD261" s="176" t="s">
        <v>186</v>
      </c>
      <c r="AE261" s="176" t="s">
        <v>186</v>
      </c>
      <c r="AF261" s="151">
        <v>4288.9400000000051</v>
      </c>
      <c r="AG261" s="130">
        <v>265</v>
      </c>
      <c r="AH261" s="178">
        <v>1136.5691000000013</v>
      </c>
      <c r="AI261" s="179" t="s">
        <v>74</v>
      </c>
      <c r="AJ261">
        <v>3.2</v>
      </c>
      <c r="AK261">
        <v>131</v>
      </c>
      <c r="AL261" s="130">
        <v>3.2</v>
      </c>
      <c r="AM261" s="130">
        <v>131</v>
      </c>
      <c r="AN261" s="178">
        <v>0.41920000000000002</v>
      </c>
      <c r="AO261" s="529"/>
      <c r="AP261" s="199">
        <v>814.81806439000059</v>
      </c>
      <c r="AQ261" s="174">
        <v>2.1531969466812198E-2</v>
      </c>
      <c r="AR261" s="188">
        <v>2.2613738382925436E-2</v>
      </c>
    </row>
    <row r="262" spans="1:44" x14ac:dyDescent="0.25">
      <c r="A262" t="s">
        <v>75</v>
      </c>
      <c r="B262" s="167">
        <v>1710853000</v>
      </c>
      <c r="C262" s="168">
        <v>1710853000</v>
      </c>
      <c r="D262" s="529"/>
      <c r="E262" s="176" t="s">
        <v>186</v>
      </c>
      <c r="F262" s="170">
        <v>8.941401126197018E-3</v>
      </c>
      <c r="G262" s="171">
        <v>64310517.940307863</v>
      </c>
      <c r="H262" s="527"/>
      <c r="I262" s="172">
        <v>2.8921209422220536E-2</v>
      </c>
      <c r="J262" s="171">
        <v>23161666.250623006</v>
      </c>
      <c r="K262" s="527"/>
      <c r="L262" s="173">
        <v>815.7203035490063</v>
      </c>
      <c r="M262" s="174">
        <v>2.6781136726219359E-2</v>
      </c>
      <c r="N262" s="203" t="s">
        <v>75</v>
      </c>
      <c r="O262">
        <v>322.89999999999998</v>
      </c>
      <c r="P262" s="130">
        <v>322.89999999999998</v>
      </c>
      <c r="Q262" s="529"/>
      <c r="R262">
        <v>37.9</v>
      </c>
      <c r="S262">
        <v>1040</v>
      </c>
      <c r="T262" s="177">
        <v>37.9</v>
      </c>
      <c r="U262" s="177">
        <v>1040</v>
      </c>
      <c r="V262" s="178">
        <v>39.415999999999997</v>
      </c>
      <c r="W262" s="204" t="s">
        <v>75</v>
      </c>
      <c r="X262">
        <v>0.1</v>
      </c>
      <c r="Y262">
        <v>435</v>
      </c>
      <c r="Z262" s="130">
        <v>0.1</v>
      </c>
      <c r="AA262" s="130">
        <v>435</v>
      </c>
      <c r="AB262" s="178">
        <v>4.3500000000000004E-2</v>
      </c>
      <c r="AC262" s="529"/>
      <c r="AD262">
        <v>1012.6</v>
      </c>
      <c r="AE262">
        <v>448</v>
      </c>
      <c r="AF262" s="151">
        <v>1012.6</v>
      </c>
      <c r="AG262" s="130">
        <v>448</v>
      </c>
      <c r="AH262" s="178">
        <v>453.64479999999998</v>
      </c>
      <c r="AI262" s="179" t="s">
        <v>75</v>
      </c>
      <c r="AJ262" s="209" t="s">
        <v>186</v>
      </c>
      <c r="AK262" s="209" t="s">
        <v>186</v>
      </c>
      <c r="AL262" s="130">
        <v>46.150000000000034</v>
      </c>
      <c r="AM262" s="130">
        <v>125.5</v>
      </c>
      <c r="AN262" s="178">
        <v>5.7918250000000038</v>
      </c>
      <c r="AO262" s="529"/>
      <c r="AP262" s="199">
        <v>217.31915204999999</v>
      </c>
      <c r="AQ262" s="174">
        <v>5.7427658406140041E-3</v>
      </c>
      <c r="AR262" s="188">
        <v>6.0312831352566706E-3</v>
      </c>
    </row>
    <row r="263" spans="1:44" x14ac:dyDescent="0.25">
      <c r="A263" t="s">
        <v>76</v>
      </c>
      <c r="B263" s="167">
        <v>4656732000</v>
      </c>
      <c r="C263" s="168">
        <v>4656732000</v>
      </c>
      <c r="D263" s="529"/>
      <c r="E263" s="210" t="s">
        <v>186</v>
      </c>
      <c r="F263" s="170">
        <v>8.941401126197018E-3</v>
      </c>
      <c r="G263" s="171">
        <v>64310517.940307863</v>
      </c>
      <c r="H263" s="527"/>
      <c r="I263" s="172">
        <v>7.8719984355848149E-2</v>
      </c>
      <c r="J263" s="171">
        <v>63043214.351318419</v>
      </c>
      <c r="K263" s="527"/>
      <c r="L263" s="173">
        <v>2170.0612881674815</v>
      </c>
      <c r="M263" s="174">
        <v>7.1245876570482508E-2</v>
      </c>
      <c r="N263" s="203" t="s">
        <v>76</v>
      </c>
      <c r="O263">
        <v>4590.2</v>
      </c>
      <c r="P263" s="130">
        <v>4590.2</v>
      </c>
      <c r="Q263" s="529"/>
      <c r="R263">
        <v>5643.8</v>
      </c>
      <c r="S263">
        <v>1321</v>
      </c>
      <c r="T263" s="177">
        <v>5643.8</v>
      </c>
      <c r="U263" s="177">
        <v>1321</v>
      </c>
      <c r="V263" s="178">
        <v>7455.4597999999996</v>
      </c>
      <c r="W263" s="204" t="s">
        <v>76</v>
      </c>
      <c r="X263">
        <v>3.2</v>
      </c>
      <c r="Y263">
        <v>412</v>
      </c>
      <c r="Z263" s="130">
        <v>3.2</v>
      </c>
      <c r="AA263" s="130">
        <v>412</v>
      </c>
      <c r="AB263" s="178">
        <v>1.3184</v>
      </c>
      <c r="AC263" s="529"/>
      <c r="AD263">
        <v>301.10000000000002</v>
      </c>
      <c r="AE263">
        <v>226</v>
      </c>
      <c r="AF263" s="151">
        <v>301.10000000000002</v>
      </c>
      <c r="AG263" s="130">
        <v>226</v>
      </c>
      <c r="AH263" s="178">
        <v>68.048599999999993</v>
      </c>
      <c r="AI263" s="179" t="s">
        <v>76</v>
      </c>
      <c r="AJ263">
        <v>215.2</v>
      </c>
      <c r="AK263">
        <v>84</v>
      </c>
      <c r="AL263" s="130">
        <v>215.2</v>
      </c>
      <c r="AM263" s="130">
        <v>84</v>
      </c>
      <c r="AN263" s="178">
        <v>18.076799999999999</v>
      </c>
      <c r="AO263" s="529"/>
      <c r="AP263" s="199">
        <v>3285.6888081599996</v>
      </c>
      <c r="AQ263" s="174">
        <v>8.6825948253505467E-2</v>
      </c>
      <c r="AR263" s="188">
        <v>9.1188095063971131E-2</v>
      </c>
    </row>
    <row r="264" spans="1:44" x14ac:dyDescent="0.25">
      <c r="A264" t="s">
        <v>77</v>
      </c>
      <c r="B264" s="130">
        <v>0</v>
      </c>
      <c r="C264" s="168">
        <v>0</v>
      </c>
      <c r="D264" s="529"/>
      <c r="E264" s="176" t="s">
        <v>186</v>
      </c>
      <c r="F264" s="170">
        <v>8.941401126197018E-3</v>
      </c>
      <c r="G264" s="171">
        <v>64310517.940307863</v>
      </c>
      <c r="H264" s="527"/>
      <c r="I264" s="172">
        <v>0</v>
      </c>
      <c r="J264" s="171">
        <v>0</v>
      </c>
      <c r="K264" s="527"/>
      <c r="L264" s="173">
        <v>29.171250937723645</v>
      </c>
      <c r="M264" s="174">
        <v>9.5772933006453835E-4</v>
      </c>
      <c r="N264" s="203" t="s">
        <v>77</v>
      </c>
      <c r="O264">
        <v>566.70000000000005</v>
      </c>
      <c r="P264" s="130">
        <v>566.70000000000005</v>
      </c>
      <c r="Q264" s="529"/>
      <c r="R264">
        <v>662</v>
      </c>
      <c r="S264">
        <v>1372</v>
      </c>
      <c r="T264" s="177">
        <v>662</v>
      </c>
      <c r="U264" s="177">
        <v>1372</v>
      </c>
      <c r="V264" s="178">
        <v>908.26400000000001</v>
      </c>
      <c r="W264" s="204" t="s">
        <v>77</v>
      </c>
      <c r="X264" s="176" t="s">
        <v>186</v>
      </c>
      <c r="Y264" s="176" t="s">
        <v>186</v>
      </c>
      <c r="Z264" s="130">
        <v>0.46666666666666451</v>
      </c>
      <c r="AA264" s="130">
        <v>98.541666666666686</v>
      </c>
      <c r="AB264" s="178">
        <v>4.5986111111110908E-2</v>
      </c>
      <c r="AC264" s="529"/>
      <c r="AD264">
        <v>40.5</v>
      </c>
      <c r="AE264">
        <v>206</v>
      </c>
      <c r="AF264" s="151">
        <v>40.5</v>
      </c>
      <c r="AG264" s="130">
        <v>206</v>
      </c>
      <c r="AH264" s="178">
        <v>8.343</v>
      </c>
      <c r="AI264" s="179" t="s">
        <v>77</v>
      </c>
      <c r="AJ264">
        <v>22.5</v>
      </c>
      <c r="AK264">
        <v>137</v>
      </c>
      <c r="AL264" s="130">
        <v>22.5</v>
      </c>
      <c r="AM264" s="130">
        <v>137</v>
      </c>
      <c r="AN264" s="178">
        <v>3.0825</v>
      </c>
      <c r="AO264" s="529"/>
      <c r="AP264" s="199">
        <v>400.63677774999996</v>
      </c>
      <c r="AQ264" s="174">
        <v>1.0587024567567856E-2</v>
      </c>
      <c r="AR264" s="188">
        <v>1.1118918043869431E-2</v>
      </c>
    </row>
    <row r="265" spans="1:44" x14ac:dyDescent="0.25">
      <c r="A265" t="s">
        <v>79</v>
      </c>
      <c r="B265" s="176" t="s">
        <v>186</v>
      </c>
      <c r="C265" s="168">
        <v>167627705.88235295</v>
      </c>
      <c r="D265" s="529"/>
      <c r="E265" s="167">
        <v>1754000</v>
      </c>
      <c r="F265" s="170">
        <v>2.4559249679917649E-4</v>
      </c>
      <c r="G265" s="171">
        <v>1766410.0344557595</v>
      </c>
      <c r="H265" s="527"/>
      <c r="I265" s="172">
        <v>2.833671850702497E-3</v>
      </c>
      <c r="J265" s="171">
        <v>2269357.4363224977</v>
      </c>
      <c r="K265" s="527"/>
      <c r="L265" s="173">
        <v>77.866551512980308</v>
      </c>
      <c r="M265" s="174">
        <v>2.5564580817658243E-3</v>
      </c>
      <c r="N265" s="203" t="s">
        <v>79</v>
      </c>
      <c r="O265" s="181" t="s">
        <v>61</v>
      </c>
      <c r="P265" s="180">
        <v>5.7666666666666666</v>
      </c>
      <c r="Q265" s="529"/>
      <c r="R265" s="181" t="s">
        <v>61</v>
      </c>
      <c r="S265" s="181" t="s">
        <v>61</v>
      </c>
      <c r="T265" s="177">
        <v>6.3</v>
      </c>
      <c r="U265" s="177">
        <v>1167</v>
      </c>
      <c r="V265" s="178">
        <v>7.3521000000000001</v>
      </c>
      <c r="W265" s="204" t="s">
        <v>79</v>
      </c>
      <c r="X265" s="181" t="s">
        <v>61</v>
      </c>
      <c r="Y265" s="181" t="s">
        <v>61</v>
      </c>
      <c r="Z265" s="130">
        <v>0.5</v>
      </c>
      <c r="AA265" s="130">
        <v>271</v>
      </c>
      <c r="AB265" s="178">
        <v>0.13549999999999998</v>
      </c>
      <c r="AC265" s="529"/>
      <c r="AD265" s="181" t="s">
        <v>61</v>
      </c>
      <c r="AE265" s="181" t="s">
        <v>61</v>
      </c>
      <c r="AF265" s="182">
        <v>5.9333333333333336</v>
      </c>
      <c r="AG265" s="130">
        <v>274</v>
      </c>
      <c r="AH265" s="178">
        <v>1.6257333333333335</v>
      </c>
      <c r="AI265" s="179" t="s">
        <v>79</v>
      </c>
      <c r="AJ265" s="181" t="s">
        <v>61</v>
      </c>
      <c r="AK265" s="181" t="s">
        <v>61</v>
      </c>
      <c r="AL265" s="180">
        <v>7.5666666666666664</v>
      </c>
      <c r="AM265" s="130">
        <v>94</v>
      </c>
      <c r="AN265" s="178">
        <v>0.7112666666666666</v>
      </c>
      <c r="AO265" s="529"/>
      <c r="AP265" s="199">
        <v>4.2795957600000003</v>
      </c>
      <c r="AQ265" s="174">
        <v>1.130904299521195E-4</v>
      </c>
      <c r="AR265" s="188">
        <v>1.1877210770206461E-4</v>
      </c>
    </row>
    <row r="266" spans="1:44" x14ac:dyDescent="0.25">
      <c r="A266" t="s">
        <v>78</v>
      </c>
      <c r="B266" s="167">
        <v>1953758000</v>
      </c>
      <c r="C266" s="168">
        <v>1953758000</v>
      </c>
      <c r="D266" s="529"/>
      <c r="E266" s="207">
        <v>666695000</v>
      </c>
      <c r="F266" s="170">
        <v>9.3349652025956076E-2</v>
      </c>
      <c r="G266" s="171">
        <v>671412051.2665236</v>
      </c>
      <c r="H266" s="527"/>
      <c r="I266" s="172">
        <v>3.3027410466205311E-2</v>
      </c>
      <c r="J266" s="171">
        <v>26450133.781502392</v>
      </c>
      <c r="K266" s="527"/>
      <c r="L266" s="173">
        <v>1202.7749159377845</v>
      </c>
      <c r="M266" s="174">
        <v>3.9488632726746409E-2</v>
      </c>
      <c r="N266" s="203" t="s">
        <v>78</v>
      </c>
      <c r="O266">
        <v>469.5</v>
      </c>
      <c r="P266" s="130">
        <v>469.5</v>
      </c>
      <c r="Q266" s="529"/>
      <c r="R266">
        <v>20.7</v>
      </c>
      <c r="S266">
        <v>1079</v>
      </c>
      <c r="T266" s="177">
        <v>20.7</v>
      </c>
      <c r="U266" s="177">
        <v>1079</v>
      </c>
      <c r="V266" s="178">
        <v>22.3353</v>
      </c>
      <c r="W266" s="204" t="s">
        <v>78</v>
      </c>
      <c r="X266" s="130">
        <v>0.9</v>
      </c>
      <c r="Y266" s="130">
        <v>262</v>
      </c>
      <c r="Z266" s="130">
        <v>0.9</v>
      </c>
      <c r="AA266" s="130">
        <v>245</v>
      </c>
      <c r="AB266" s="178">
        <v>0.22050000000000003</v>
      </c>
      <c r="AC266" s="529"/>
      <c r="AD266" s="176" t="s">
        <v>186</v>
      </c>
      <c r="AE266" s="176" t="s">
        <v>186</v>
      </c>
      <c r="AF266" s="151">
        <v>4288.9400000000051</v>
      </c>
      <c r="AG266" s="130">
        <v>265</v>
      </c>
      <c r="AH266" s="178">
        <v>1136.5691000000013</v>
      </c>
      <c r="AI266" s="179" t="s">
        <v>78</v>
      </c>
      <c r="AJ266">
        <v>11.7</v>
      </c>
      <c r="AK266">
        <v>71</v>
      </c>
      <c r="AL266" s="130">
        <v>11.7</v>
      </c>
      <c r="AM266" s="130">
        <v>71</v>
      </c>
      <c r="AN266" s="178">
        <v>0.83069999999999999</v>
      </c>
      <c r="AO266" s="529"/>
      <c r="AP266" s="199">
        <v>505.27665936000056</v>
      </c>
      <c r="AQ266" s="174">
        <v>1.335218507922652E-2</v>
      </c>
      <c r="AR266" s="188">
        <v>1.4023000575373361E-2</v>
      </c>
    </row>
    <row r="267" spans="1:44" x14ac:dyDescent="0.25">
      <c r="A267" t="s">
        <v>81</v>
      </c>
      <c r="B267" s="176" t="s">
        <v>186</v>
      </c>
      <c r="C267" s="168">
        <v>167627705.88235295</v>
      </c>
      <c r="D267" s="529"/>
      <c r="E267" s="130">
        <v>0</v>
      </c>
      <c r="F267" s="170">
        <v>0</v>
      </c>
      <c r="G267" s="171">
        <v>0</v>
      </c>
      <c r="H267" s="527"/>
      <c r="I267" s="172">
        <v>2.833671850702497E-3</v>
      </c>
      <c r="J267" s="171">
        <v>2269357.4363224977</v>
      </c>
      <c r="K267" s="527"/>
      <c r="L267" s="173">
        <v>77.065307921351192</v>
      </c>
      <c r="M267" s="174">
        <v>2.5301522339340773E-3</v>
      </c>
      <c r="N267" s="203" t="s">
        <v>81</v>
      </c>
      <c r="O267">
        <v>921.8</v>
      </c>
      <c r="P267" s="130">
        <v>921.8</v>
      </c>
      <c r="Q267" s="529"/>
      <c r="R267">
        <v>1065.5999999999999</v>
      </c>
      <c r="S267">
        <v>1419</v>
      </c>
      <c r="T267" s="177">
        <v>1065.5999999999999</v>
      </c>
      <c r="U267" s="177">
        <v>1419</v>
      </c>
      <c r="V267" s="178">
        <v>1512.0863999999997</v>
      </c>
      <c r="W267" s="204" t="s">
        <v>81</v>
      </c>
      <c r="X267" s="209" t="s">
        <v>186</v>
      </c>
      <c r="Y267" s="209" t="s">
        <v>186</v>
      </c>
      <c r="Z267" s="130">
        <v>0.46666666666666451</v>
      </c>
      <c r="AA267" s="130">
        <v>98.541666666666686</v>
      </c>
      <c r="AB267" s="178">
        <v>4.5986111111110908E-2</v>
      </c>
      <c r="AC267" s="529"/>
      <c r="AD267">
        <v>22.5</v>
      </c>
      <c r="AE267">
        <v>247</v>
      </c>
      <c r="AF267" s="151">
        <v>22.5</v>
      </c>
      <c r="AG267" s="130">
        <v>247</v>
      </c>
      <c r="AH267" s="178">
        <v>5.5575000000000001</v>
      </c>
      <c r="AI267" s="179" t="s">
        <v>81</v>
      </c>
      <c r="AJ267">
        <v>16.600000000000001</v>
      </c>
      <c r="AK267">
        <v>137</v>
      </c>
      <c r="AL267" s="130">
        <v>16.600000000000001</v>
      </c>
      <c r="AM267" s="130">
        <v>137</v>
      </c>
      <c r="AN267" s="178">
        <v>2.2742</v>
      </c>
      <c r="AO267" s="529"/>
      <c r="AP267" s="199">
        <v>662.09635590999983</v>
      </c>
      <c r="AQ267" s="174">
        <v>1.7496222951579286E-2</v>
      </c>
      <c r="AR267" s="188">
        <v>1.8375235443566049E-2</v>
      </c>
    </row>
    <row r="268" spans="1:44" x14ac:dyDescent="0.25">
      <c r="A268" t="s">
        <v>83</v>
      </c>
      <c r="B268" s="176" t="s">
        <v>186</v>
      </c>
      <c r="C268" s="168">
        <v>167627705.88235295</v>
      </c>
      <c r="D268" s="529"/>
      <c r="E268" s="130">
        <v>0</v>
      </c>
      <c r="F268" s="170">
        <v>0</v>
      </c>
      <c r="G268" s="171">
        <v>0</v>
      </c>
      <c r="H268" s="527"/>
      <c r="I268" s="172">
        <v>2.833671850702497E-3</v>
      </c>
      <c r="J268" s="171">
        <v>2269357.4363224977</v>
      </c>
      <c r="K268" s="527"/>
      <c r="L268" s="173">
        <v>77.065307921351192</v>
      </c>
      <c r="M268" s="174">
        <v>2.5301522339340773E-3</v>
      </c>
      <c r="N268" s="203" t="s">
        <v>83</v>
      </c>
      <c r="O268">
        <v>12.8</v>
      </c>
      <c r="P268" s="130">
        <v>12.8</v>
      </c>
      <c r="Q268" s="529"/>
      <c r="R268">
        <v>16.899999999999999</v>
      </c>
      <c r="S268">
        <v>1093</v>
      </c>
      <c r="T268" s="177">
        <v>16.899999999999999</v>
      </c>
      <c r="U268" s="177">
        <v>1093</v>
      </c>
      <c r="V268" s="178">
        <v>18.471699999999998</v>
      </c>
      <c r="W268" s="204" t="s">
        <v>83</v>
      </c>
      <c r="X268" s="176" t="s">
        <v>186</v>
      </c>
      <c r="Y268" s="176" t="s">
        <v>186</v>
      </c>
      <c r="Z268" s="130">
        <v>0.46666666666666451</v>
      </c>
      <c r="AA268" s="130">
        <v>98.541666666666686</v>
      </c>
      <c r="AB268" s="178">
        <v>4.5986111111110908E-2</v>
      </c>
      <c r="AC268" s="529"/>
      <c r="AD268">
        <v>11</v>
      </c>
      <c r="AE268">
        <v>300</v>
      </c>
      <c r="AF268" s="151">
        <v>11</v>
      </c>
      <c r="AG268" s="130">
        <v>300</v>
      </c>
      <c r="AH268" s="178">
        <v>3.3</v>
      </c>
      <c r="AI268" s="179" t="s">
        <v>83</v>
      </c>
      <c r="AJ268" s="176" t="s">
        <v>186</v>
      </c>
      <c r="AK268" s="176" t="s">
        <v>186</v>
      </c>
      <c r="AL268" s="130">
        <v>46.150000000000034</v>
      </c>
      <c r="AM268" s="130">
        <v>125.5</v>
      </c>
      <c r="AN268" s="178">
        <v>5.7918250000000038</v>
      </c>
      <c r="AO268" s="529"/>
      <c r="AP268" s="199">
        <v>12.026703040000001</v>
      </c>
      <c r="AQ268" s="174">
        <v>3.178115630482031E-4</v>
      </c>
      <c r="AR268" s="188">
        <v>3.3377845686239017E-4</v>
      </c>
    </row>
    <row r="269" spans="1:44" x14ac:dyDescent="0.25">
      <c r="A269" t="s">
        <v>82</v>
      </c>
      <c r="B269" s="176" t="s">
        <v>186</v>
      </c>
      <c r="C269" s="168">
        <v>167627705.88235295</v>
      </c>
      <c r="D269" s="529"/>
      <c r="E269" s="207">
        <v>250035000</v>
      </c>
      <c r="F269" s="170">
        <v>3.5009532461335285E-2</v>
      </c>
      <c r="G269" s="171">
        <v>251804066.68480375</v>
      </c>
      <c r="H269" s="527"/>
      <c r="I269" s="172">
        <v>2.833671850702497E-3</v>
      </c>
      <c r="J269" s="171">
        <v>2269357.4363224977</v>
      </c>
      <c r="K269" s="527"/>
      <c r="L269" s="173">
        <v>191.28363256957817</v>
      </c>
      <c r="M269" s="174">
        <v>6.2800853369049626E-3</v>
      </c>
      <c r="N269" s="203" t="s">
        <v>82</v>
      </c>
      <c r="O269">
        <v>1258.2</v>
      </c>
      <c r="P269" s="130">
        <v>1258.2</v>
      </c>
      <c r="Q269" s="529"/>
      <c r="R269">
        <v>1355.7</v>
      </c>
      <c r="S269">
        <v>1386</v>
      </c>
      <c r="T269" s="177">
        <v>1355.7</v>
      </c>
      <c r="U269" s="177">
        <v>1386</v>
      </c>
      <c r="V269" s="178">
        <v>1879.0001999999999</v>
      </c>
      <c r="W269" s="204" t="s">
        <v>82</v>
      </c>
      <c r="X269">
        <v>37.799999999999997</v>
      </c>
      <c r="Y269">
        <v>485</v>
      </c>
      <c r="Z269" s="130">
        <v>37.799999999999997</v>
      </c>
      <c r="AA269" s="130">
        <v>485</v>
      </c>
      <c r="AB269" s="178">
        <v>18.332999999999998</v>
      </c>
      <c r="AC269" s="529"/>
      <c r="AD269">
        <v>865.3</v>
      </c>
      <c r="AE269">
        <v>429</v>
      </c>
      <c r="AF269" s="151">
        <v>865.3</v>
      </c>
      <c r="AG269" s="130">
        <v>429</v>
      </c>
      <c r="AH269" s="178">
        <v>371.21369999999996</v>
      </c>
      <c r="AI269" s="179" t="s">
        <v>82</v>
      </c>
      <c r="AJ269">
        <v>26.8</v>
      </c>
      <c r="AK269">
        <v>147</v>
      </c>
      <c r="AL269" s="130">
        <v>26.8</v>
      </c>
      <c r="AM269" s="130">
        <v>147</v>
      </c>
      <c r="AN269" s="178">
        <v>3.9396</v>
      </c>
      <c r="AO269" s="529"/>
      <c r="AP269" s="199">
        <v>989.8951194</v>
      </c>
      <c r="AQ269" s="174">
        <v>2.615846704653494E-2</v>
      </c>
      <c r="AR269" s="188">
        <v>2.7472671796255097E-2</v>
      </c>
    </row>
    <row r="270" spans="1:44" x14ac:dyDescent="0.25">
      <c r="A270" t="s">
        <v>85</v>
      </c>
      <c r="B270" s="130">
        <v>0</v>
      </c>
      <c r="C270" s="168">
        <v>0</v>
      </c>
      <c r="D270" s="529"/>
      <c r="E270" s="130">
        <v>0</v>
      </c>
      <c r="F270" s="170">
        <v>0</v>
      </c>
      <c r="G270" s="171">
        <v>0</v>
      </c>
      <c r="H270" s="527"/>
      <c r="I270" s="172">
        <v>0</v>
      </c>
      <c r="J270" s="171">
        <v>0</v>
      </c>
      <c r="K270" s="527"/>
      <c r="L270" s="173">
        <v>0</v>
      </c>
      <c r="M270" s="174">
        <v>0</v>
      </c>
      <c r="N270" s="203" t="s">
        <v>85</v>
      </c>
      <c r="O270">
        <v>5.9</v>
      </c>
      <c r="P270" s="130">
        <v>5.9</v>
      </c>
      <c r="Q270" s="529"/>
      <c r="R270">
        <v>7.1</v>
      </c>
      <c r="S270">
        <v>1138</v>
      </c>
      <c r="T270" s="177">
        <v>7.1</v>
      </c>
      <c r="U270" s="177">
        <v>1138</v>
      </c>
      <c r="V270" s="178">
        <v>8.0798000000000005</v>
      </c>
      <c r="W270" s="204" t="s">
        <v>85</v>
      </c>
      <c r="X270" s="176" t="s">
        <v>186</v>
      </c>
      <c r="Y270" s="176" t="s">
        <v>186</v>
      </c>
      <c r="Z270" s="130">
        <v>0.46666666666666451</v>
      </c>
      <c r="AA270" s="130">
        <v>98.541666666666686</v>
      </c>
      <c r="AB270" s="178">
        <v>4.5986111111110908E-2</v>
      </c>
      <c r="AC270" s="529"/>
      <c r="AD270">
        <v>4.7</v>
      </c>
      <c r="AE270">
        <v>277</v>
      </c>
      <c r="AF270" s="151">
        <v>4.7</v>
      </c>
      <c r="AG270" s="130">
        <v>277</v>
      </c>
      <c r="AH270" s="178">
        <v>1.3019000000000001</v>
      </c>
      <c r="AI270" s="179" t="s">
        <v>85</v>
      </c>
      <c r="AJ270">
        <v>1.1000000000000001</v>
      </c>
      <c r="AK270">
        <v>141</v>
      </c>
      <c r="AL270" s="130">
        <v>1.1000000000000001</v>
      </c>
      <c r="AM270" s="130">
        <v>141</v>
      </c>
      <c r="AN270" s="178">
        <v>0.15510000000000002</v>
      </c>
      <c r="AO270" s="529"/>
      <c r="AP270" s="199">
        <v>4.1742616300000002</v>
      </c>
      <c r="AQ270" s="174">
        <v>1.1030692358414131E-4</v>
      </c>
      <c r="AR270" s="188">
        <v>1.1584875761605945E-4</v>
      </c>
    </row>
    <row r="271" spans="1:44" x14ac:dyDescent="0.25">
      <c r="A271" t="s">
        <v>22</v>
      </c>
      <c r="B271" s="130">
        <v>0</v>
      </c>
      <c r="C271" s="168">
        <v>0</v>
      </c>
      <c r="D271" s="529"/>
      <c r="E271" s="130">
        <v>0</v>
      </c>
      <c r="F271" s="170">
        <v>0</v>
      </c>
      <c r="G271" s="171">
        <v>0</v>
      </c>
      <c r="H271" s="527"/>
      <c r="I271" s="172">
        <v>0</v>
      </c>
      <c r="J271" s="171">
        <v>0</v>
      </c>
      <c r="K271" s="527"/>
      <c r="L271" s="173">
        <v>0</v>
      </c>
      <c r="M271" s="174">
        <v>0</v>
      </c>
      <c r="N271" s="203" t="s">
        <v>22</v>
      </c>
      <c r="O271" s="130">
        <v>0</v>
      </c>
      <c r="P271" s="130">
        <v>0</v>
      </c>
      <c r="Q271" s="529"/>
      <c r="R271" s="130">
        <v>0</v>
      </c>
      <c r="S271" s="130">
        <v>0</v>
      </c>
      <c r="T271" s="130">
        <v>0</v>
      </c>
      <c r="U271" s="130">
        <v>0</v>
      </c>
      <c r="V271" s="178">
        <v>0</v>
      </c>
      <c r="W271" s="204" t="s">
        <v>22</v>
      </c>
      <c r="X271" s="130">
        <v>0</v>
      </c>
      <c r="Y271" s="130">
        <v>0</v>
      </c>
      <c r="Z271" s="130">
        <v>0</v>
      </c>
      <c r="AA271" s="130">
        <v>0</v>
      </c>
      <c r="AB271" s="178">
        <v>0</v>
      </c>
      <c r="AC271" s="529"/>
      <c r="AD271" s="130">
        <v>0</v>
      </c>
      <c r="AE271" s="130">
        <v>0</v>
      </c>
      <c r="AF271" s="151">
        <v>0</v>
      </c>
      <c r="AG271" s="130">
        <v>0</v>
      </c>
      <c r="AH271" s="178">
        <v>0</v>
      </c>
      <c r="AI271" s="179" t="s">
        <v>22</v>
      </c>
      <c r="AJ271" s="151">
        <v>0</v>
      </c>
      <c r="AK271" s="151">
        <v>0</v>
      </c>
      <c r="AL271" s="130">
        <v>0</v>
      </c>
      <c r="AM271" s="130">
        <v>0</v>
      </c>
      <c r="AN271" s="178">
        <v>0</v>
      </c>
      <c r="AO271" s="529"/>
      <c r="AP271" s="199">
        <v>0</v>
      </c>
      <c r="AQ271" s="174">
        <v>0</v>
      </c>
      <c r="AR271" s="188">
        <v>0</v>
      </c>
    </row>
    <row r="272" spans="1:44" x14ac:dyDescent="0.25">
      <c r="A272" t="s">
        <v>39</v>
      </c>
      <c r="B272" s="130">
        <v>0</v>
      </c>
      <c r="C272" s="168">
        <v>0</v>
      </c>
      <c r="D272" s="529"/>
      <c r="E272" s="130">
        <v>0</v>
      </c>
      <c r="F272" s="170">
        <v>0</v>
      </c>
      <c r="G272" s="171">
        <v>0</v>
      </c>
      <c r="H272" s="527"/>
      <c r="I272" s="172">
        <v>0</v>
      </c>
      <c r="J272" s="171">
        <v>0</v>
      </c>
      <c r="K272" s="527"/>
      <c r="L272" s="173">
        <v>0</v>
      </c>
      <c r="M272" s="174">
        <v>0</v>
      </c>
      <c r="N272" s="203" t="s">
        <v>39</v>
      </c>
      <c r="O272" s="130">
        <v>0</v>
      </c>
      <c r="P272" s="130">
        <v>0</v>
      </c>
      <c r="Q272" s="529"/>
      <c r="R272" s="130">
        <v>0</v>
      </c>
      <c r="S272" s="130">
        <v>0</v>
      </c>
      <c r="T272" s="130">
        <v>0</v>
      </c>
      <c r="U272" s="130">
        <v>0</v>
      </c>
      <c r="V272" s="178">
        <v>0</v>
      </c>
      <c r="W272" s="204" t="s">
        <v>39</v>
      </c>
      <c r="X272" s="130">
        <v>0</v>
      </c>
      <c r="Y272" s="130">
        <v>0</v>
      </c>
      <c r="Z272" s="130">
        <v>0</v>
      </c>
      <c r="AA272" s="130">
        <v>0</v>
      </c>
      <c r="AB272" s="178">
        <v>0</v>
      </c>
      <c r="AC272" s="529"/>
      <c r="AD272" s="130">
        <v>0</v>
      </c>
      <c r="AE272" s="130">
        <v>0</v>
      </c>
      <c r="AF272" s="151">
        <v>0</v>
      </c>
      <c r="AG272" s="130">
        <v>0</v>
      </c>
      <c r="AH272" s="178">
        <v>0</v>
      </c>
      <c r="AI272" s="179" t="s">
        <v>39</v>
      </c>
      <c r="AJ272" s="151">
        <v>0</v>
      </c>
      <c r="AK272" s="151">
        <v>0</v>
      </c>
      <c r="AL272" s="130">
        <v>0</v>
      </c>
      <c r="AM272" s="130">
        <v>0</v>
      </c>
      <c r="AN272" s="178">
        <v>0</v>
      </c>
      <c r="AO272" s="529"/>
      <c r="AP272" s="199">
        <v>0</v>
      </c>
      <c r="AQ272" s="174">
        <v>0</v>
      </c>
      <c r="AR272" s="188">
        <v>0</v>
      </c>
    </row>
    <row r="273" spans="1:44" x14ac:dyDescent="0.25">
      <c r="A273" t="s">
        <v>57</v>
      </c>
      <c r="B273" s="130">
        <v>0</v>
      </c>
      <c r="C273" s="168">
        <v>0</v>
      </c>
      <c r="D273" s="529"/>
      <c r="E273" s="130">
        <v>0</v>
      </c>
      <c r="F273" s="170">
        <v>0</v>
      </c>
      <c r="G273" s="171">
        <v>0</v>
      </c>
      <c r="H273" s="527"/>
      <c r="I273" s="172">
        <v>0</v>
      </c>
      <c r="J273" s="171">
        <v>0</v>
      </c>
      <c r="K273" s="527"/>
      <c r="L273" s="173">
        <v>0</v>
      </c>
      <c r="M273" s="174">
        <v>0</v>
      </c>
      <c r="N273" s="203" t="s">
        <v>57</v>
      </c>
      <c r="O273" s="130">
        <v>0</v>
      </c>
      <c r="P273" s="130">
        <v>0</v>
      </c>
      <c r="Q273" s="529"/>
      <c r="R273" s="130">
        <v>0</v>
      </c>
      <c r="S273" s="130">
        <v>0</v>
      </c>
      <c r="T273" s="130">
        <v>0</v>
      </c>
      <c r="U273" s="130">
        <v>0</v>
      </c>
      <c r="V273" s="178">
        <v>0</v>
      </c>
      <c r="W273" s="204" t="s">
        <v>57</v>
      </c>
      <c r="X273" s="130">
        <v>0</v>
      </c>
      <c r="Y273" s="130">
        <v>0</v>
      </c>
      <c r="Z273" s="130">
        <v>0</v>
      </c>
      <c r="AA273" s="130">
        <v>0</v>
      </c>
      <c r="AB273" s="178">
        <v>0</v>
      </c>
      <c r="AC273" s="529"/>
      <c r="AD273" s="130">
        <v>0</v>
      </c>
      <c r="AE273" s="130">
        <v>0</v>
      </c>
      <c r="AF273" s="151">
        <v>0</v>
      </c>
      <c r="AG273" s="130">
        <v>0</v>
      </c>
      <c r="AH273" s="178">
        <v>0</v>
      </c>
      <c r="AI273" s="179" t="s">
        <v>57</v>
      </c>
      <c r="AJ273" s="151">
        <v>0</v>
      </c>
      <c r="AK273" s="151">
        <v>0</v>
      </c>
      <c r="AL273" s="130">
        <v>0</v>
      </c>
      <c r="AM273" s="130">
        <v>0</v>
      </c>
      <c r="AN273" s="178">
        <v>0</v>
      </c>
      <c r="AO273" s="529"/>
      <c r="AP273" s="199">
        <v>0</v>
      </c>
      <c r="AQ273" s="174">
        <v>0</v>
      </c>
      <c r="AR273" s="188">
        <v>0</v>
      </c>
    </row>
    <row r="274" spans="1:44" x14ac:dyDescent="0.25">
      <c r="A274" t="s">
        <v>73</v>
      </c>
      <c r="B274" s="130">
        <v>0</v>
      </c>
      <c r="C274" s="168">
        <v>0</v>
      </c>
      <c r="D274" s="529"/>
      <c r="E274" s="130">
        <v>0</v>
      </c>
      <c r="F274" s="170">
        <v>0</v>
      </c>
      <c r="G274" s="171">
        <v>0</v>
      </c>
      <c r="H274" s="527"/>
      <c r="I274" s="172">
        <v>0</v>
      </c>
      <c r="J274" s="171">
        <v>0</v>
      </c>
      <c r="K274" s="527"/>
      <c r="L274" s="173">
        <v>0</v>
      </c>
      <c r="M274" s="174">
        <v>0</v>
      </c>
      <c r="N274" s="203" t="s">
        <v>73</v>
      </c>
      <c r="O274" s="130">
        <v>0</v>
      </c>
      <c r="P274" s="130">
        <v>0</v>
      </c>
      <c r="Q274" s="529"/>
      <c r="R274" s="130">
        <v>0</v>
      </c>
      <c r="S274" s="130">
        <v>0</v>
      </c>
      <c r="T274" s="130">
        <v>0</v>
      </c>
      <c r="U274" s="130">
        <v>0</v>
      </c>
      <c r="V274" s="178">
        <v>0</v>
      </c>
      <c r="W274" s="204" t="s">
        <v>73</v>
      </c>
      <c r="X274" s="130">
        <v>0</v>
      </c>
      <c r="Y274" s="130">
        <v>0</v>
      </c>
      <c r="Z274" s="130">
        <v>0</v>
      </c>
      <c r="AA274" s="130">
        <v>0</v>
      </c>
      <c r="AB274" s="178">
        <v>0</v>
      </c>
      <c r="AC274" s="529"/>
      <c r="AD274" s="130">
        <v>0</v>
      </c>
      <c r="AE274" s="130">
        <v>0</v>
      </c>
      <c r="AF274" s="151">
        <v>0</v>
      </c>
      <c r="AG274" s="130">
        <v>0</v>
      </c>
      <c r="AH274" s="178">
        <v>0</v>
      </c>
      <c r="AI274" s="179" t="s">
        <v>73</v>
      </c>
      <c r="AJ274" s="151">
        <v>0</v>
      </c>
      <c r="AK274" s="151">
        <v>0</v>
      </c>
      <c r="AL274" s="130">
        <v>0</v>
      </c>
      <c r="AM274" s="130">
        <v>0</v>
      </c>
      <c r="AN274" s="178">
        <v>0</v>
      </c>
      <c r="AO274" s="529"/>
      <c r="AP274" s="199">
        <v>0</v>
      </c>
      <c r="AQ274" s="174">
        <v>0</v>
      </c>
      <c r="AR274" s="188">
        <v>0</v>
      </c>
    </row>
    <row r="275" spans="1:44" x14ac:dyDescent="0.25">
      <c r="A275" t="s">
        <v>84</v>
      </c>
      <c r="B275" s="130">
        <v>0</v>
      </c>
      <c r="C275" s="168">
        <v>0</v>
      </c>
      <c r="D275" s="529"/>
      <c r="E275" s="130">
        <v>0</v>
      </c>
      <c r="F275" s="170">
        <v>0</v>
      </c>
      <c r="G275" s="171">
        <v>0</v>
      </c>
      <c r="H275" s="527"/>
      <c r="I275" s="172">
        <v>0</v>
      </c>
      <c r="J275" s="171">
        <v>0</v>
      </c>
      <c r="K275" s="527"/>
      <c r="L275" s="173">
        <v>0</v>
      </c>
      <c r="M275" s="174">
        <v>0</v>
      </c>
      <c r="N275" s="203" t="s">
        <v>84</v>
      </c>
      <c r="O275" s="130">
        <v>0</v>
      </c>
      <c r="P275" s="130">
        <v>0</v>
      </c>
      <c r="Q275" s="529"/>
      <c r="R275" s="130">
        <v>0</v>
      </c>
      <c r="S275" s="130">
        <v>0</v>
      </c>
      <c r="T275" s="130">
        <v>0</v>
      </c>
      <c r="U275" s="130">
        <v>0</v>
      </c>
      <c r="V275" s="178">
        <v>0</v>
      </c>
      <c r="W275" s="204" t="s">
        <v>84</v>
      </c>
      <c r="X275" s="130">
        <v>0</v>
      </c>
      <c r="Y275" s="130">
        <v>0</v>
      </c>
      <c r="Z275" s="130">
        <v>0</v>
      </c>
      <c r="AA275" s="130">
        <v>0</v>
      </c>
      <c r="AB275" s="178">
        <v>0</v>
      </c>
      <c r="AC275" s="529"/>
      <c r="AD275" s="130">
        <v>0</v>
      </c>
      <c r="AE275" s="130">
        <v>0</v>
      </c>
      <c r="AF275" s="151">
        <v>0</v>
      </c>
      <c r="AG275" s="130">
        <v>0</v>
      </c>
      <c r="AH275" s="178">
        <v>0</v>
      </c>
      <c r="AI275" s="179" t="s">
        <v>84</v>
      </c>
      <c r="AJ275" s="151">
        <v>0</v>
      </c>
      <c r="AK275" s="151">
        <v>0</v>
      </c>
      <c r="AL275" s="130">
        <v>0</v>
      </c>
      <c r="AM275" s="130">
        <v>0</v>
      </c>
      <c r="AN275" s="178">
        <v>0</v>
      </c>
      <c r="AO275" s="529"/>
      <c r="AP275" s="199">
        <v>0</v>
      </c>
      <c r="AQ275" s="174">
        <v>0</v>
      </c>
      <c r="AR275" s="188">
        <v>0</v>
      </c>
    </row>
    <row r="276" spans="1:44" x14ac:dyDescent="0.25">
      <c r="A276" s="130"/>
      <c r="B276" s="130"/>
      <c r="C276" s="130" t="b">
        <v>1</v>
      </c>
      <c r="D276" s="529"/>
      <c r="E276" s="168">
        <v>5864738000</v>
      </c>
      <c r="F276" s="211">
        <v>1</v>
      </c>
      <c r="G276" s="130" t="b">
        <v>1</v>
      </c>
      <c r="H276" s="527"/>
      <c r="I276" s="130"/>
      <c r="J276" s="187">
        <v>0</v>
      </c>
      <c r="K276" s="527"/>
      <c r="L276" s="130" t="b">
        <v>1</v>
      </c>
      <c r="M276" s="188" t="b">
        <v>1</v>
      </c>
      <c r="N276" s="212"/>
      <c r="O276" s="130">
        <v>55644.700000000004</v>
      </c>
      <c r="P276" s="130">
        <v>55679.300000000017</v>
      </c>
      <c r="Q276" s="529"/>
      <c r="R276" s="130">
        <v>29954.999999999996</v>
      </c>
      <c r="S276" s="130">
        <v>1400.2368421052631</v>
      </c>
      <c r="T276" s="130">
        <v>32785.69999999999</v>
      </c>
      <c r="U276" s="130"/>
      <c r="V276" s="189">
        <v>0.99966852590293998</v>
      </c>
      <c r="W276" s="152"/>
      <c r="X276" s="130">
        <v>446.6</v>
      </c>
      <c r="Y276" s="130">
        <v>391.45833333333331</v>
      </c>
      <c r="Z276" s="130">
        <v>456.39999999999975</v>
      </c>
      <c r="AA276" s="130">
        <v>222.69833333333332</v>
      </c>
      <c r="AB276" s="189">
        <v>0.99227654909465934</v>
      </c>
      <c r="AC276" s="529"/>
      <c r="AD276" s="130">
        <v>110118.29999999997</v>
      </c>
      <c r="AE276" s="130">
        <v>313</v>
      </c>
      <c r="AF276" s="151">
        <v>131563</v>
      </c>
      <c r="AG276" s="130">
        <v>270.64</v>
      </c>
      <c r="AH276" s="189">
        <v>0.98183800900890705</v>
      </c>
      <c r="AI276" s="152"/>
      <c r="AJ276" s="130">
        <v>2040.8</v>
      </c>
      <c r="AK276" s="130">
        <v>124.5</v>
      </c>
      <c r="AL276" s="130">
        <v>2225.3999999999996</v>
      </c>
      <c r="AM276" s="130">
        <v>109.64</v>
      </c>
      <c r="AN276" s="189">
        <v>0.99260429585692456</v>
      </c>
      <c r="AO276" s="529"/>
      <c r="AP276" s="199">
        <v>36031.993056275525</v>
      </c>
      <c r="AQ276" s="200">
        <v>0.95216319841525932</v>
      </c>
      <c r="AR276" s="200" t="b">
        <v>1</v>
      </c>
    </row>
    <row r="277" spans="1:44" x14ac:dyDescent="0.25">
      <c r="A277" s="130" t="s">
        <v>251</v>
      </c>
      <c r="B277" s="130"/>
      <c r="C277" s="130"/>
      <c r="D277" s="529"/>
      <c r="E277" s="167">
        <v>7141912000</v>
      </c>
      <c r="F277" s="167"/>
      <c r="G277" s="130"/>
      <c r="H277" s="527"/>
      <c r="I277" s="130"/>
      <c r="J277" s="130"/>
      <c r="K277" s="527"/>
      <c r="L277" s="130"/>
      <c r="M277" s="130"/>
      <c r="N277" s="212"/>
      <c r="O277">
        <v>55679.3</v>
      </c>
      <c r="P277" s="130"/>
      <c r="Q277" s="529"/>
      <c r="R277">
        <v>32785.699999999997</v>
      </c>
      <c r="S277">
        <v>1373</v>
      </c>
      <c r="T277" s="130"/>
      <c r="U277" s="130"/>
      <c r="V277" s="130"/>
      <c r="W277" s="152"/>
      <c r="X277">
        <v>456.4</v>
      </c>
      <c r="Y277">
        <v>245</v>
      </c>
      <c r="Z277" s="130"/>
      <c r="AA277" s="130"/>
      <c r="AB277" s="130"/>
      <c r="AC277" s="529"/>
      <c r="AD277">
        <v>131563</v>
      </c>
      <c r="AE277">
        <v>289</v>
      </c>
      <c r="AF277" s="151"/>
      <c r="AG277" s="130"/>
      <c r="AH277" s="130"/>
      <c r="AI277" s="152"/>
      <c r="AJ277">
        <v>2225.4</v>
      </c>
      <c r="AK277">
        <v>125</v>
      </c>
      <c r="AL277" s="130"/>
      <c r="AM277" s="130"/>
      <c r="AN277" s="130"/>
      <c r="AO277" s="529"/>
      <c r="AP277" s="130"/>
      <c r="AQ277" s="130"/>
      <c r="AR277" s="130"/>
    </row>
    <row r="278" spans="1:44" x14ac:dyDescent="0.25">
      <c r="A278" s="130" t="s">
        <v>252</v>
      </c>
      <c r="B278" s="176">
        <v>2849671000</v>
      </c>
      <c r="C278" s="130"/>
      <c r="D278" s="529"/>
      <c r="E278" s="168">
        <v>1277174000</v>
      </c>
      <c r="F278" s="211"/>
      <c r="G278" s="130"/>
      <c r="H278" s="527"/>
      <c r="I278" s="130"/>
      <c r="J278" s="130"/>
      <c r="K278" s="527"/>
      <c r="L278" s="130"/>
      <c r="M278" s="130"/>
      <c r="N278" s="212"/>
      <c r="P278" s="130"/>
      <c r="Q278" s="529"/>
      <c r="R278" s="176">
        <v>2830.7000000000007</v>
      </c>
      <c r="S278" s="176">
        <v>1345.7631578947369</v>
      </c>
      <c r="T278" s="130"/>
      <c r="U278" s="130"/>
      <c r="V278" s="130"/>
      <c r="W278" s="152"/>
      <c r="X278" s="176">
        <v>9.7999999999999545</v>
      </c>
      <c r="Y278" s="176">
        <v>98.541666666666686</v>
      </c>
      <c r="Z278" s="130"/>
      <c r="AA278" s="130"/>
      <c r="AB278" s="130"/>
      <c r="AC278" s="529"/>
      <c r="AD278" s="176">
        <v>21444.700000000026</v>
      </c>
      <c r="AE278" s="176">
        <v>265</v>
      </c>
      <c r="AF278" s="151"/>
      <c r="AG278" s="130"/>
      <c r="AH278" s="130"/>
      <c r="AI278" s="152"/>
      <c r="AJ278" s="176">
        <v>184.60000000000014</v>
      </c>
      <c r="AK278" s="176">
        <v>125.5</v>
      </c>
      <c r="AL278" s="130"/>
      <c r="AM278" s="130"/>
      <c r="AN278" s="130"/>
      <c r="AO278" s="529"/>
      <c r="AP278" s="130"/>
      <c r="AQ278" s="130"/>
      <c r="AR278" s="130"/>
    </row>
    <row r="279" spans="1:44" x14ac:dyDescent="0.25">
      <c r="A279" s="130" t="s">
        <v>253</v>
      </c>
      <c r="B279" s="130"/>
      <c r="C279" s="130"/>
      <c r="D279" s="529"/>
      <c r="E279" s="168"/>
      <c r="F279" s="168"/>
      <c r="G279" s="130"/>
      <c r="H279" s="527"/>
      <c r="I279" s="130"/>
      <c r="J279" s="130"/>
      <c r="K279" s="527"/>
      <c r="L279" s="130"/>
      <c r="M279" s="130"/>
      <c r="N279" s="212"/>
      <c r="O279" s="192">
        <v>34.6</v>
      </c>
      <c r="P279" s="130"/>
      <c r="Q279" s="529"/>
      <c r="R279" s="192">
        <v>37.799999999999997</v>
      </c>
      <c r="S279" s="192">
        <v>1167</v>
      </c>
      <c r="T279" s="130"/>
      <c r="U279" s="130"/>
      <c r="V279" s="130"/>
      <c r="W279" s="152"/>
      <c r="X279" s="192">
        <v>3</v>
      </c>
      <c r="Y279" s="192">
        <v>271</v>
      </c>
      <c r="Z279" s="130"/>
      <c r="AA279" s="130"/>
      <c r="AB279" s="130"/>
      <c r="AC279" s="529"/>
      <c r="AD279" s="192">
        <v>35.6</v>
      </c>
      <c r="AE279" s="192">
        <v>274</v>
      </c>
      <c r="AF279" s="151"/>
      <c r="AG279" s="130"/>
      <c r="AH279" s="130"/>
      <c r="AI279" s="152"/>
      <c r="AJ279" s="192">
        <v>45.4</v>
      </c>
      <c r="AK279" s="192">
        <v>94</v>
      </c>
      <c r="AL279" s="130"/>
      <c r="AM279" s="130"/>
      <c r="AN279" s="130"/>
      <c r="AO279" s="529"/>
      <c r="AP279" s="130"/>
      <c r="AQ279" s="130"/>
      <c r="AR279" s="130"/>
    </row>
    <row r="280" spans="1:44" x14ac:dyDescent="0.25">
      <c r="A280" s="130" t="s">
        <v>254</v>
      </c>
      <c r="B280" s="130">
        <v>12</v>
      </c>
      <c r="C280" s="130">
        <v>18</v>
      </c>
      <c r="D280" s="529"/>
      <c r="E280" s="130">
        <v>24</v>
      </c>
      <c r="F280" s="130"/>
      <c r="G280" s="130">
        <v>24</v>
      </c>
      <c r="H280" s="527"/>
      <c r="I280" s="130"/>
      <c r="J280" s="130">
        <f t="shared" ref="J280" si="0">COUNTIF(J220:J275,0)</f>
        <v>18</v>
      </c>
      <c r="K280" s="527"/>
      <c r="L280" s="130">
        <v>17</v>
      </c>
      <c r="M280" s="130"/>
      <c r="N280" s="212"/>
      <c r="O280" s="130"/>
      <c r="P280" s="130"/>
      <c r="Q280" s="529"/>
      <c r="R280" s="130"/>
      <c r="S280" s="130"/>
      <c r="T280" s="130"/>
      <c r="U280" s="130"/>
      <c r="V280" s="130"/>
      <c r="W280" s="152"/>
      <c r="X280" s="130"/>
      <c r="Y280" s="130"/>
      <c r="Z280" s="130"/>
      <c r="AA280" s="130"/>
      <c r="AB280" s="130"/>
      <c r="AC280" s="529"/>
      <c r="AD280" s="130"/>
      <c r="AE280" s="130"/>
      <c r="AF280" s="151"/>
      <c r="AG280" s="130"/>
      <c r="AH280" s="130"/>
      <c r="AI280" s="152"/>
      <c r="AJ280" s="130"/>
      <c r="AK280" s="130"/>
      <c r="AL280" s="130"/>
      <c r="AM280" s="130"/>
      <c r="AN280" s="130"/>
      <c r="AO280" s="529"/>
      <c r="AP280" s="130"/>
      <c r="AQ280" s="130"/>
      <c r="AR280" s="130"/>
    </row>
    <row r="281" spans="1:44" x14ac:dyDescent="0.25">
      <c r="A281" s="130" t="s">
        <v>255</v>
      </c>
      <c r="B281" s="130">
        <v>17</v>
      </c>
      <c r="C281" s="130"/>
      <c r="D281" s="529"/>
      <c r="E281" s="130">
        <v>20</v>
      </c>
      <c r="F281" s="130"/>
      <c r="G281" s="130"/>
      <c r="H281" s="527"/>
      <c r="I281" s="130"/>
      <c r="J281" s="130"/>
      <c r="K281" s="527"/>
      <c r="L281" s="130"/>
      <c r="M281" s="130"/>
      <c r="N281" s="212"/>
      <c r="O281" s="130"/>
      <c r="P281" s="130"/>
      <c r="Q281" s="529"/>
      <c r="R281" s="130">
        <v>6</v>
      </c>
      <c r="S281" s="130">
        <v>6</v>
      </c>
      <c r="T281" s="130"/>
      <c r="U281" s="130"/>
      <c r="V281" s="130"/>
      <c r="W281" s="152"/>
      <c r="X281" s="130">
        <v>21</v>
      </c>
      <c r="Y281" s="130">
        <v>21</v>
      </c>
      <c r="Z281" s="130"/>
      <c r="AA281" s="130"/>
      <c r="AB281" s="130"/>
      <c r="AC281" s="529"/>
      <c r="AD281" s="130">
        <v>5</v>
      </c>
      <c r="AE281" s="130">
        <v>5</v>
      </c>
      <c r="AF281" s="151"/>
      <c r="AG281" s="130"/>
      <c r="AH281" s="130"/>
      <c r="AI281" s="152"/>
      <c r="AJ281" s="130">
        <v>4</v>
      </c>
      <c r="AK281" s="130">
        <v>4</v>
      </c>
      <c r="AL281" s="130"/>
      <c r="AM281" s="130"/>
      <c r="AN281" s="130"/>
      <c r="AO281" s="529"/>
      <c r="AP281" s="130"/>
      <c r="AQ281" s="130"/>
      <c r="AR281" s="130"/>
    </row>
    <row r="282" spans="1:44" x14ac:dyDescent="0.25">
      <c r="A282" s="130" t="s">
        <v>256</v>
      </c>
      <c r="B282" s="130"/>
      <c r="C282" s="130"/>
      <c r="D282" s="529"/>
      <c r="E282" s="130"/>
      <c r="F282" s="130"/>
      <c r="G282" s="130"/>
      <c r="H282" s="527"/>
      <c r="I282" s="130"/>
      <c r="J282" s="130"/>
      <c r="K282" s="527"/>
      <c r="L282" s="130"/>
      <c r="M282" s="130"/>
      <c r="N282" s="150"/>
      <c r="O282" s="130">
        <v>6</v>
      </c>
      <c r="P282" s="130"/>
      <c r="Q282" s="130"/>
      <c r="R282" s="130">
        <v>6</v>
      </c>
      <c r="S282" s="130">
        <v>6</v>
      </c>
      <c r="T282" s="130"/>
      <c r="U282" s="130"/>
      <c r="V282" s="130"/>
      <c r="W282" s="152"/>
      <c r="X282" s="130">
        <v>6</v>
      </c>
      <c r="Y282" s="130">
        <v>6</v>
      </c>
      <c r="Z282" s="130"/>
      <c r="AA282" s="130"/>
      <c r="AB282" s="130"/>
      <c r="AC282" s="529"/>
      <c r="AD282" s="130">
        <v>6</v>
      </c>
      <c r="AE282" s="130">
        <v>6</v>
      </c>
      <c r="AF282" s="151"/>
      <c r="AG282" s="130"/>
      <c r="AH282" s="130"/>
      <c r="AI282" s="152"/>
      <c r="AJ282" s="130">
        <v>6</v>
      </c>
      <c r="AK282" s="130">
        <v>6</v>
      </c>
      <c r="AL282" s="130"/>
      <c r="AM282" s="130"/>
      <c r="AN282" s="130"/>
      <c r="AO282" s="529"/>
      <c r="AP282" s="130"/>
      <c r="AQ282" s="130"/>
      <c r="AR282" s="130"/>
    </row>
    <row r="283" spans="1:44" x14ac:dyDescent="0.25">
      <c r="A283" s="55"/>
      <c r="B283" s="98"/>
      <c r="C283" s="98"/>
      <c r="D283" s="98"/>
      <c r="E283" s="98"/>
    </row>
    <row r="284" spans="1:44" s="141" customFormat="1" ht="17.25" customHeight="1" x14ac:dyDescent="0.25">
      <c r="A284" s="197" t="s">
        <v>277</v>
      </c>
    </row>
    <row r="285" spans="1:44" x14ac:dyDescent="0.25">
      <c r="A285" s="6" t="s">
        <v>278</v>
      </c>
      <c r="B285" s="532" t="s">
        <v>279</v>
      </c>
      <c r="C285" s="532"/>
      <c r="D285" s="532"/>
      <c r="E285" s="532"/>
      <c r="F285" s="532"/>
      <c r="G285" s="532"/>
      <c r="H285" s="532"/>
      <c r="I285" s="532"/>
      <c r="J285" s="532"/>
      <c r="K285" s="532"/>
      <c r="L285" s="532"/>
      <c r="M285" s="533"/>
      <c r="N285" s="7" t="s">
        <v>278</v>
      </c>
      <c r="O285" s="8" t="s">
        <v>278</v>
      </c>
      <c r="P285" s="8" t="s">
        <v>278</v>
      </c>
      <c r="Q285" s="534" t="s">
        <v>278</v>
      </c>
      <c r="R285" s="536" t="s">
        <v>280</v>
      </c>
      <c r="S285" s="537"/>
      <c r="T285" s="538" t="s">
        <v>206</v>
      </c>
      <c r="U285" s="538"/>
      <c r="V285" s="539"/>
      <c r="W285" s="540" t="s">
        <v>278</v>
      </c>
      <c r="X285" s="536" t="s">
        <v>281</v>
      </c>
      <c r="Y285" s="537"/>
      <c r="Z285" s="538" t="s">
        <v>208</v>
      </c>
      <c r="AA285" s="538"/>
      <c r="AB285" s="539"/>
      <c r="AC285" s="540" t="s">
        <v>278</v>
      </c>
      <c r="AD285" s="536" t="s">
        <v>282</v>
      </c>
      <c r="AE285" s="537"/>
      <c r="AF285" s="538" t="s">
        <v>210</v>
      </c>
      <c r="AG285" s="538"/>
      <c r="AH285" s="539"/>
      <c r="AI285" s="540" t="s">
        <v>278</v>
      </c>
      <c r="AJ285" s="536" t="s">
        <v>283</v>
      </c>
      <c r="AK285" s="537"/>
      <c r="AL285" s="538" t="s">
        <v>212</v>
      </c>
      <c r="AM285" s="538"/>
      <c r="AN285" s="539"/>
      <c r="AO285" s="540" t="s">
        <v>278</v>
      </c>
    </row>
    <row r="286" spans="1:44" ht="84.75" x14ac:dyDescent="0.25">
      <c r="A286" s="9" t="s">
        <v>278</v>
      </c>
      <c r="B286" s="10" t="s">
        <v>213</v>
      </c>
      <c r="C286" s="11" t="s">
        <v>214</v>
      </c>
      <c r="D286" s="535" t="s">
        <v>278</v>
      </c>
      <c r="E286" s="10" t="s">
        <v>215</v>
      </c>
      <c r="F286" s="10" t="s">
        <v>216</v>
      </c>
      <c r="G286" s="11" t="s">
        <v>217</v>
      </c>
      <c r="H286" s="543" t="s">
        <v>278</v>
      </c>
      <c r="I286" s="10" t="s">
        <v>218</v>
      </c>
      <c r="J286" s="11" t="s">
        <v>219</v>
      </c>
      <c r="K286" s="543" t="s">
        <v>278</v>
      </c>
      <c r="L286" s="30" t="s">
        <v>220</v>
      </c>
      <c r="M286" s="31" t="s">
        <v>284</v>
      </c>
      <c r="N286" s="12" t="s">
        <v>278</v>
      </c>
      <c r="O286" s="32" t="s">
        <v>285</v>
      </c>
      <c r="P286" s="33" t="s">
        <v>223</v>
      </c>
      <c r="Q286" s="535"/>
      <c r="R286" s="34" t="s">
        <v>224</v>
      </c>
      <c r="S286" s="34" t="s">
        <v>225</v>
      </c>
      <c r="T286" s="34" t="s">
        <v>224</v>
      </c>
      <c r="U286" s="34" t="s">
        <v>225</v>
      </c>
      <c r="V286" s="33" t="s">
        <v>226</v>
      </c>
      <c r="W286" s="541"/>
      <c r="X286" s="34" t="s">
        <v>224</v>
      </c>
      <c r="Y286" s="34" t="s">
        <v>227</v>
      </c>
      <c r="Z286" s="34" t="s">
        <v>224</v>
      </c>
      <c r="AA286" s="34" t="s">
        <v>225</v>
      </c>
      <c r="AB286" s="33" t="s">
        <v>228</v>
      </c>
      <c r="AC286" s="541"/>
      <c r="AD286" s="34" t="s">
        <v>224</v>
      </c>
      <c r="AE286" s="34" t="s">
        <v>225</v>
      </c>
      <c r="AF286" s="34" t="s">
        <v>224</v>
      </c>
      <c r="AG286" s="34" t="s">
        <v>225</v>
      </c>
      <c r="AH286" s="33" t="s">
        <v>229</v>
      </c>
      <c r="AI286" s="541"/>
      <c r="AJ286" s="34" t="s">
        <v>224</v>
      </c>
      <c r="AK286" s="34" t="s">
        <v>225</v>
      </c>
      <c r="AL286" s="34" t="s">
        <v>224</v>
      </c>
      <c r="AM286" s="34" t="s">
        <v>225</v>
      </c>
      <c r="AN286" s="33" t="s">
        <v>230</v>
      </c>
      <c r="AO286" s="541"/>
      <c r="AP286" s="198" t="s">
        <v>286</v>
      </c>
    </row>
    <row r="287" spans="1:44" x14ac:dyDescent="0.25">
      <c r="A287" s="13" t="s">
        <v>246</v>
      </c>
      <c r="B287" s="14" t="s">
        <v>287</v>
      </c>
      <c r="C287" s="15" t="s">
        <v>288</v>
      </c>
      <c r="D287" s="535"/>
      <c r="E287" s="16" t="s">
        <v>278</v>
      </c>
      <c r="F287" s="16" t="s">
        <v>278</v>
      </c>
      <c r="G287" s="17" t="s">
        <v>278</v>
      </c>
      <c r="H287" s="544"/>
      <c r="I287" s="17" t="s">
        <v>278</v>
      </c>
      <c r="J287" s="12" t="s">
        <v>278</v>
      </c>
      <c r="K287" s="546"/>
      <c r="L287" s="127"/>
      <c r="M287" s="128"/>
      <c r="N287" s="128"/>
      <c r="O287" s="547" t="s">
        <v>289</v>
      </c>
      <c r="P287" s="548"/>
      <c r="Q287" s="548"/>
      <c r="R287" s="548"/>
      <c r="S287" s="548"/>
      <c r="T287" s="548"/>
      <c r="U287" s="548"/>
      <c r="V287" s="548"/>
      <c r="W287" s="548"/>
      <c r="X287" s="548"/>
      <c r="Y287" s="548"/>
      <c r="Z287" s="548"/>
      <c r="AA287" s="548"/>
      <c r="AB287" s="548"/>
      <c r="AC287" s="548"/>
      <c r="AD287" s="548"/>
      <c r="AE287" s="548"/>
      <c r="AF287" s="548"/>
      <c r="AG287" s="548"/>
      <c r="AH287" s="548"/>
      <c r="AI287" s="548"/>
      <c r="AJ287" s="548"/>
      <c r="AK287" s="548"/>
      <c r="AL287" s="548"/>
      <c r="AM287" s="548"/>
      <c r="AN287" s="548"/>
      <c r="AO287" s="549"/>
      <c r="AP287" s="130"/>
    </row>
    <row r="288" spans="1:44" x14ac:dyDescent="0.25">
      <c r="A288" s="2" t="s">
        <v>18</v>
      </c>
      <c r="B288" s="5">
        <v>6285479000</v>
      </c>
      <c r="C288" s="19">
        <v>6285479000</v>
      </c>
      <c r="D288" s="535"/>
      <c r="E288" s="20" t="s">
        <v>186</v>
      </c>
      <c r="F288" s="4">
        <v>7.6E-3</v>
      </c>
      <c r="G288" s="19">
        <v>55314737</v>
      </c>
      <c r="H288" s="544"/>
      <c r="I288" s="21">
        <v>0.11</v>
      </c>
      <c r="J288" s="19">
        <v>84507765</v>
      </c>
      <c r="K288" s="544"/>
      <c r="L288" s="23">
        <v>2915</v>
      </c>
      <c r="M288" s="24">
        <v>9.6799999999999997E-2</v>
      </c>
      <c r="N288" s="12" t="s">
        <v>278</v>
      </c>
      <c r="O288" s="2">
        <v>9.4</v>
      </c>
      <c r="P288" s="18">
        <v>9.4</v>
      </c>
      <c r="Q288" s="535" t="s">
        <v>278</v>
      </c>
      <c r="R288" s="2">
        <v>5.9</v>
      </c>
      <c r="S288" s="2">
        <v>1037</v>
      </c>
      <c r="T288" s="18">
        <v>5.9</v>
      </c>
      <c r="U288" s="18">
        <v>1037</v>
      </c>
      <c r="V288" s="18">
        <v>6.12</v>
      </c>
      <c r="W288" s="535" t="s">
        <v>278</v>
      </c>
      <c r="X288" s="25" t="s">
        <v>186</v>
      </c>
      <c r="Y288" s="25" t="s">
        <v>186</v>
      </c>
      <c r="Z288" s="18">
        <v>0.179166667</v>
      </c>
      <c r="AA288" s="18">
        <v>70.476190000000003</v>
      </c>
      <c r="AB288" s="18">
        <v>0.01</v>
      </c>
      <c r="AC288" s="535" t="s">
        <v>278</v>
      </c>
      <c r="AD288" s="2">
        <v>23</v>
      </c>
      <c r="AE288" s="2">
        <v>392</v>
      </c>
      <c r="AF288" s="2">
        <v>23</v>
      </c>
      <c r="AG288" s="18">
        <v>392</v>
      </c>
      <c r="AH288" s="18">
        <v>9.02</v>
      </c>
      <c r="AI288" s="535" t="s">
        <v>278</v>
      </c>
      <c r="AJ288" s="2">
        <v>0.4</v>
      </c>
      <c r="AK288" s="2">
        <v>81</v>
      </c>
      <c r="AL288" s="18">
        <v>0.4</v>
      </c>
      <c r="AM288" s="18">
        <v>81</v>
      </c>
      <c r="AN288" s="18">
        <v>0.03</v>
      </c>
      <c r="AO288" s="535" t="s">
        <v>278</v>
      </c>
      <c r="AP288" s="201">
        <v>1.8502723671528701E-4</v>
      </c>
    </row>
    <row r="289" spans="1:42" x14ac:dyDescent="0.25">
      <c r="A289" s="2" t="s">
        <v>10</v>
      </c>
      <c r="B289" s="18">
        <v>0</v>
      </c>
      <c r="C289" s="18">
        <v>0</v>
      </c>
      <c r="D289" s="535"/>
      <c r="E289" s="18">
        <v>0</v>
      </c>
      <c r="F289" s="4">
        <v>0</v>
      </c>
      <c r="G289" s="18" t="s">
        <v>290</v>
      </c>
      <c r="H289" s="544"/>
      <c r="I289" s="21">
        <v>0</v>
      </c>
      <c r="J289" s="18" t="s">
        <v>291</v>
      </c>
      <c r="K289" s="544"/>
      <c r="L289" s="22">
        <v>0</v>
      </c>
      <c r="M289" s="24">
        <v>0</v>
      </c>
      <c r="N289" s="12" t="s">
        <v>278</v>
      </c>
      <c r="O289" s="2">
        <v>0.7</v>
      </c>
      <c r="P289" s="18">
        <v>0.7</v>
      </c>
      <c r="Q289" s="535"/>
      <c r="R289" s="2">
        <v>0.6</v>
      </c>
      <c r="S289" s="2">
        <v>1130</v>
      </c>
      <c r="T289" s="18">
        <v>0.6</v>
      </c>
      <c r="U289" s="18">
        <v>1130</v>
      </c>
      <c r="V289" s="18">
        <v>0.68</v>
      </c>
      <c r="W289" s="535"/>
      <c r="X289" s="20" t="s">
        <v>186</v>
      </c>
      <c r="Y289" s="20" t="s">
        <v>186</v>
      </c>
      <c r="Z289" s="18">
        <v>0.179166667</v>
      </c>
      <c r="AA289" s="18">
        <v>70.476190000000003</v>
      </c>
      <c r="AB289" s="18">
        <v>0.01</v>
      </c>
      <c r="AC289" s="535"/>
      <c r="AD289" s="2">
        <v>1.2</v>
      </c>
      <c r="AE289" s="2">
        <v>274</v>
      </c>
      <c r="AF289" s="2">
        <v>1.2</v>
      </c>
      <c r="AG289" s="18">
        <v>274</v>
      </c>
      <c r="AH289" s="18">
        <v>0.33</v>
      </c>
      <c r="AI289" s="535"/>
      <c r="AJ289" s="2">
        <v>0.1</v>
      </c>
      <c r="AK289" s="2">
        <v>137</v>
      </c>
      <c r="AL289" s="18">
        <v>0.1</v>
      </c>
      <c r="AM289" s="18">
        <v>137</v>
      </c>
      <c r="AN289" s="18">
        <v>0.01</v>
      </c>
      <c r="AO289" s="535"/>
      <c r="AP289" s="202">
        <v>1.2593221771222529E-5</v>
      </c>
    </row>
    <row r="290" spans="1:42" x14ac:dyDescent="0.25">
      <c r="A290" s="2" t="s">
        <v>24</v>
      </c>
      <c r="B290" s="18">
        <v>0</v>
      </c>
      <c r="C290" s="18">
        <v>0</v>
      </c>
      <c r="D290" s="535"/>
      <c r="E290" s="18">
        <v>0</v>
      </c>
      <c r="F290" s="4">
        <v>0</v>
      </c>
      <c r="G290" s="18" t="s">
        <v>290</v>
      </c>
      <c r="H290" s="544"/>
      <c r="I290" s="21">
        <v>0</v>
      </c>
      <c r="J290" s="18" t="s">
        <v>291</v>
      </c>
      <c r="K290" s="544"/>
      <c r="L290" s="22">
        <v>0</v>
      </c>
      <c r="M290" s="24">
        <v>0</v>
      </c>
      <c r="N290" s="12" t="s">
        <v>278</v>
      </c>
      <c r="O290" s="2">
        <v>464.9</v>
      </c>
      <c r="P290" s="18">
        <v>464.9</v>
      </c>
      <c r="Q290" s="535"/>
      <c r="R290" s="2">
        <v>551.29999999999995</v>
      </c>
      <c r="S290" s="2">
        <v>1368</v>
      </c>
      <c r="T290" s="18">
        <v>551.29999999999995</v>
      </c>
      <c r="U290" s="18">
        <v>1368</v>
      </c>
      <c r="V290" s="18">
        <v>754.18</v>
      </c>
      <c r="W290" s="535"/>
      <c r="X290" s="20" t="s">
        <v>186</v>
      </c>
      <c r="Y290" s="20" t="s">
        <v>186</v>
      </c>
      <c r="Z290" s="18">
        <v>0.179166667</v>
      </c>
      <c r="AA290" s="18">
        <v>70.476190000000003</v>
      </c>
      <c r="AB290" s="18">
        <v>0.01</v>
      </c>
      <c r="AC290" s="535"/>
      <c r="AD290" s="2">
        <v>1.7</v>
      </c>
      <c r="AE290" s="2">
        <v>269</v>
      </c>
      <c r="AF290" s="2">
        <v>1.7</v>
      </c>
      <c r="AG290" s="18">
        <v>269</v>
      </c>
      <c r="AH290" s="18">
        <v>0.46</v>
      </c>
      <c r="AI290" s="535"/>
      <c r="AJ290" s="2">
        <v>4.5</v>
      </c>
      <c r="AK290" s="2">
        <v>133</v>
      </c>
      <c r="AL290" s="18">
        <v>4.5</v>
      </c>
      <c r="AM290" s="18">
        <v>133</v>
      </c>
      <c r="AN290" s="18">
        <v>0.6</v>
      </c>
      <c r="AO290" s="535"/>
      <c r="AP290" s="202">
        <v>9.2060230062234252E-3</v>
      </c>
    </row>
    <row r="291" spans="1:42" x14ac:dyDescent="0.25">
      <c r="A291" s="2" t="s">
        <v>20</v>
      </c>
      <c r="B291" s="5">
        <v>6831027000</v>
      </c>
      <c r="C291" s="19">
        <v>6831027000</v>
      </c>
      <c r="D291" s="535"/>
      <c r="E291" s="5">
        <v>653031000</v>
      </c>
      <c r="F291" s="4">
        <v>9.0200000000000002E-2</v>
      </c>
      <c r="G291" s="19">
        <v>657720660</v>
      </c>
      <c r="H291" s="544"/>
      <c r="I291" s="21">
        <v>0.12</v>
      </c>
      <c r="J291" s="19">
        <v>91842615</v>
      </c>
      <c r="K291" s="544"/>
      <c r="L291" s="23">
        <v>3439</v>
      </c>
      <c r="M291" s="24">
        <v>0.1142</v>
      </c>
      <c r="N291" s="12" t="s">
        <v>278</v>
      </c>
      <c r="O291" s="2">
        <v>4.2</v>
      </c>
      <c r="P291" s="18">
        <v>4.2</v>
      </c>
      <c r="Q291" s="535"/>
      <c r="R291" s="2">
        <v>5.3</v>
      </c>
      <c r="S291" s="2">
        <v>957</v>
      </c>
      <c r="T291" s="18">
        <v>5.3</v>
      </c>
      <c r="U291" s="18">
        <v>957</v>
      </c>
      <c r="V291" s="18">
        <v>5.07</v>
      </c>
      <c r="W291" s="535"/>
      <c r="X291" s="25" t="s">
        <v>186</v>
      </c>
      <c r="Y291" s="25" t="s">
        <v>186</v>
      </c>
      <c r="Z291" s="18">
        <v>0.179166667</v>
      </c>
      <c r="AA291" s="18">
        <v>70.476190000000003</v>
      </c>
      <c r="AB291" s="18">
        <v>0.01</v>
      </c>
      <c r="AC291" s="535"/>
      <c r="AD291" s="2">
        <v>6.5</v>
      </c>
      <c r="AE291" s="2">
        <v>279</v>
      </c>
      <c r="AF291" s="2">
        <v>6.5</v>
      </c>
      <c r="AG291" s="18">
        <v>279</v>
      </c>
      <c r="AH291" s="18">
        <v>1.81</v>
      </c>
      <c r="AI291" s="535"/>
      <c r="AJ291" s="2">
        <v>0.5</v>
      </c>
      <c r="AK291" s="2">
        <v>103</v>
      </c>
      <c r="AL291" s="18">
        <v>0.5</v>
      </c>
      <c r="AM291" s="18">
        <v>103</v>
      </c>
      <c r="AN291" s="18">
        <v>0.05</v>
      </c>
      <c r="AO291" s="535"/>
      <c r="AP291" s="202">
        <v>8.4713161600862222E-5</v>
      </c>
    </row>
    <row r="292" spans="1:42" ht="26.25" customHeight="1" x14ac:dyDescent="0.25">
      <c r="A292" s="2" t="s">
        <v>26</v>
      </c>
      <c r="B292" s="5">
        <v>1594646000</v>
      </c>
      <c r="C292" s="19">
        <v>1594646000</v>
      </c>
      <c r="D292" s="535"/>
      <c r="E292" s="20" t="s">
        <v>186</v>
      </c>
      <c r="F292" s="4">
        <v>7.6E-3</v>
      </c>
      <c r="G292" s="19">
        <v>55314737</v>
      </c>
      <c r="H292" s="544"/>
      <c r="I292" s="21">
        <v>0.03</v>
      </c>
      <c r="J292" s="19">
        <v>21439889</v>
      </c>
      <c r="K292" s="544"/>
      <c r="L292" s="22">
        <v>758</v>
      </c>
      <c r="M292" s="24">
        <v>2.52E-2</v>
      </c>
      <c r="N292" s="12" t="s">
        <v>278</v>
      </c>
      <c r="O292" s="2">
        <v>1592.5</v>
      </c>
      <c r="P292" s="18">
        <v>1592.5</v>
      </c>
      <c r="Q292" s="535"/>
      <c r="R292" s="2">
        <v>1531.1</v>
      </c>
      <c r="S292" s="2">
        <v>1317</v>
      </c>
      <c r="T292" s="18">
        <v>1531.1</v>
      </c>
      <c r="U292" s="18">
        <v>1317</v>
      </c>
      <c r="V292" s="26">
        <v>2016.46</v>
      </c>
      <c r="W292" s="535"/>
      <c r="X292" s="2">
        <v>82</v>
      </c>
      <c r="Y292" s="2">
        <v>104</v>
      </c>
      <c r="Z292" s="18">
        <v>82</v>
      </c>
      <c r="AA292" s="18">
        <v>104</v>
      </c>
      <c r="AB292" s="18">
        <v>8.5299999999999994</v>
      </c>
      <c r="AC292" s="535"/>
      <c r="AD292" s="2">
        <v>2415.1999999999998</v>
      </c>
      <c r="AE292" s="2">
        <v>257</v>
      </c>
      <c r="AF292" s="2">
        <v>2415.1999999999998</v>
      </c>
      <c r="AG292" s="18">
        <v>257</v>
      </c>
      <c r="AH292" s="18">
        <v>620.71</v>
      </c>
      <c r="AI292" s="535"/>
      <c r="AJ292" s="2">
        <v>315.60000000000002</v>
      </c>
      <c r="AK292" s="2">
        <v>147</v>
      </c>
      <c r="AL292" s="18">
        <v>315.60000000000002</v>
      </c>
      <c r="AM292" s="18">
        <v>147</v>
      </c>
      <c r="AN292" s="18">
        <v>46.39</v>
      </c>
      <c r="AO292" s="535"/>
      <c r="AP292" s="202">
        <v>3.2814978530270315E-2</v>
      </c>
    </row>
    <row r="293" spans="1:42" ht="48.75" customHeight="1" x14ac:dyDescent="0.25">
      <c r="A293" s="2" t="s">
        <v>28</v>
      </c>
      <c r="B293" s="20" t="s">
        <v>186</v>
      </c>
      <c r="C293" s="19">
        <v>139990706</v>
      </c>
      <c r="D293" s="535"/>
      <c r="E293" s="20" t="s">
        <v>186</v>
      </c>
      <c r="F293" s="4">
        <v>7.6E-3</v>
      </c>
      <c r="G293" s="19">
        <v>55314737</v>
      </c>
      <c r="H293" s="544"/>
      <c r="I293" s="21">
        <v>0</v>
      </c>
      <c r="J293" s="19">
        <v>1882164</v>
      </c>
      <c r="K293" s="544"/>
      <c r="L293" s="22">
        <v>89</v>
      </c>
      <c r="M293" s="24">
        <v>3.0000000000000001E-3</v>
      </c>
      <c r="N293" s="12" t="s">
        <v>278</v>
      </c>
      <c r="O293" s="2">
        <v>2189.9</v>
      </c>
      <c r="P293" s="18">
        <v>2189.9</v>
      </c>
      <c r="Q293" s="535"/>
      <c r="R293" s="2">
        <v>2469.3000000000002</v>
      </c>
      <c r="S293" s="2">
        <v>1372</v>
      </c>
      <c r="T293" s="18">
        <v>2469.3000000000002</v>
      </c>
      <c r="U293" s="18">
        <v>1372</v>
      </c>
      <c r="V293" s="26">
        <v>3387.88</v>
      </c>
      <c r="W293" s="535"/>
      <c r="X293" s="20" t="s">
        <v>186</v>
      </c>
      <c r="Y293" s="20" t="s">
        <v>186</v>
      </c>
      <c r="Z293" s="18">
        <v>0.179166667</v>
      </c>
      <c r="AA293" s="18">
        <v>70.476190000000003</v>
      </c>
      <c r="AB293" s="18">
        <v>0.01</v>
      </c>
      <c r="AC293" s="535"/>
      <c r="AD293" s="2">
        <v>18.399999999999999</v>
      </c>
      <c r="AE293" s="2">
        <v>243</v>
      </c>
      <c r="AF293" s="2">
        <v>18.399999999999999</v>
      </c>
      <c r="AG293" s="18">
        <v>243</v>
      </c>
      <c r="AH293" s="18">
        <v>4.47</v>
      </c>
      <c r="AI293" s="535"/>
      <c r="AJ293" s="2">
        <v>742.1</v>
      </c>
      <c r="AK293" s="2">
        <v>159</v>
      </c>
      <c r="AL293" s="18">
        <v>742.1</v>
      </c>
      <c r="AM293" s="18">
        <v>159</v>
      </c>
      <c r="AN293" s="18">
        <v>117.99</v>
      </c>
      <c r="AO293" s="535"/>
      <c r="AP293" s="202">
        <v>4.2789230166418224E-2</v>
      </c>
    </row>
    <row r="294" spans="1:42" x14ac:dyDescent="0.25">
      <c r="A294" s="2" t="s">
        <v>30</v>
      </c>
      <c r="B294" s="18">
        <v>0</v>
      </c>
      <c r="C294" s="18">
        <v>0</v>
      </c>
      <c r="D294" s="535"/>
      <c r="E294" s="18">
        <v>0</v>
      </c>
      <c r="F294" s="4">
        <v>0</v>
      </c>
      <c r="G294" s="18" t="s">
        <v>290</v>
      </c>
      <c r="H294" s="544"/>
      <c r="I294" s="21">
        <v>0</v>
      </c>
      <c r="J294" s="18" t="s">
        <v>291</v>
      </c>
      <c r="K294" s="544"/>
      <c r="L294" s="22">
        <v>0</v>
      </c>
      <c r="M294" s="24">
        <v>0</v>
      </c>
      <c r="N294" s="12" t="s">
        <v>278</v>
      </c>
      <c r="O294" s="27" t="s">
        <v>61</v>
      </c>
      <c r="P294" s="18">
        <v>4.5</v>
      </c>
      <c r="Q294" s="535"/>
      <c r="R294" s="27" t="s">
        <v>61</v>
      </c>
      <c r="S294" s="27" t="s">
        <v>61</v>
      </c>
      <c r="T294" s="18">
        <v>4.7</v>
      </c>
      <c r="U294" s="18">
        <v>1156</v>
      </c>
      <c r="V294" s="18">
        <v>5.47</v>
      </c>
      <c r="W294" s="535"/>
      <c r="X294" s="27" t="s">
        <v>61</v>
      </c>
      <c r="Y294" s="27" t="s">
        <v>61</v>
      </c>
      <c r="Z294" s="18">
        <v>0.53333333299999997</v>
      </c>
      <c r="AA294" s="18">
        <v>222</v>
      </c>
      <c r="AB294" s="18">
        <v>0.12</v>
      </c>
      <c r="AC294" s="535"/>
      <c r="AD294" s="27" t="s">
        <v>61</v>
      </c>
      <c r="AE294" s="27" t="s">
        <v>61</v>
      </c>
      <c r="AF294" s="2">
        <v>5.6</v>
      </c>
      <c r="AG294" s="18">
        <v>259</v>
      </c>
      <c r="AH294" s="18">
        <v>1.45</v>
      </c>
      <c r="AI294" s="535"/>
      <c r="AJ294" s="27" t="s">
        <v>61</v>
      </c>
      <c r="AK294" s="27" t="s">
        <v>61</v>
      </c>
      <c r="AL294" s="18">
        <v>6.75</v>
      </c>
      <c r="AM294" s="18">
        <v>97</v>
      </c>
      <c r="AN294" s="18">
        <v>0.65</v>
      </c>
      <c r="AO294" s="535"/>
      <c r="AP294" s="202">
        <v>9.3853680950595577E-5</v>
      </c>
    </row>
    <row r="295" spans="1:42" x14ac:dyDescent="0.25">
      <c r="A295" s="2" t="s">
        <v>34</v>
      </c>
      <c r="B295" s="5">
        <v>2828459000</v>
      </c>
      <c r="C295" s="19">
        <v>2828459000</v>
      </c>
      <c r="D295" s="535"/>
      <c r="E295" s="20" t="s">
        <v>186</v>
      </c>
      <c r="F295" s="4">
        <v>7.6E-3</v>
      </c>
      <c r="G295" s="19">
        <v>55314737</v>
      </c>
      <c r="H295" s="544"/>
      <c r="I295" s="21">
        <v>0.05</v>
      </c>
      <c r="J295" s="19">
        <v>38028406</v>
      </c>
      <c r="K295" s="544"/>
      <c r="L295" s="23">
        <v>1325</v>
      </c>
      <c r="M295" s="24">
        <v>4.3999999999999997E-2</v>
      </c>
      <c r="N295" s="12" t="s">
        <v>278</v>
      </c>
      <c r="O295" s="28">
        <v>35.9</v>
      </c>
      <c r="P295" s="18">
        <v>17.95</v>
      </c>
      <c r="Q295" s="535"/>
      <c r="R295" s="28">
        <v>37.700000000000003</v>
      </c>
      <c r="S295" s="28">
        <v>1373</v>
      </c>
      <c r="T295" s="18">
        <v>18.850000000000001</v>
      </c>
      <c r="U295" s="18">
        <v>1373</v>
      </c>
      <c r="V295" s="18">
        <v>25.88</v>
      </c>
      <c r="W295" s="535"/>
      <c r="X295" s="20" t="s">
        <v>186</v>
      </c>
      <c r="Y295" s="20" t="s">
        <v>186</v>
      </c>
      <c r="Z295" s="18">
        <v>0.179166667</v>
      </c>
      <c r="AA295" s="18">
        <v>70.476190000000003</v>
      </c>
      <c r="AB295" s="18">
        <v>0.01</v>
      </c>
      <c r="AC295" s="535"/>
      <c r="AD295" s="28">
        <v>18.2</v>
      </c>
      <c r="AE295" s="28">
        <v>260</v>
      </c>
      <c r="AF295" s="2">
        <v>9.1</v>
      </c>
      <c r="AG295" s="18">
        <v>260</v>
      </c>
      <c r="AH295" s="18">
        <v>2.37</v>
      </c>
      <c r="AI295" s="535"/>
      <c r="AJ295" s="28">
        <v>37.6</v>
      </c>
      <c r="AK295" s="28">
        <v>94</v>
      </c>
      <c r="AL295" s="18">
        <v>18.8</v>
      </c>
      <c r="AM295" s="18">
        <v>94</v>
      </c>
      <c r="AN295" s="18">
        <v>1.77</v>
      </c>
      <c r="AO295" s="535"/>
      <c r="AP295" s="202">
        <v>3.6601030344576803E-4</v>
      </c>
    </row>
    <row r="296" spans="1:42" x14ac:dyDescent="0.25">
      <c r="A296" s="2" t="s">
        <v>32</v>
      </c>
      <c r="B296" s="18">
        <v>0</v>
      </c>
      <c r="C296" s="18">
        <v>0</v>
      </c>
      <c r="D296" s="535"/>
      <c r="E296" s="18">
        <v>0</v>
      </c>
      <c r="F296" s="4">
        <v>0</v>
      </c>
      <c r="G296" s="18" t="s">
        <v>290</v>
      </c>
      <c r="H296" s="544"/>
      <c r="I296" s="21">
        <v>0</v>
      </c>
      <c r="J296" s="18" t="s">
        <v>291</v>
      </c>
      <c r="K296" s="544"/>
      <c r="L296" s="22">
        <v>0</v>
      </c>
      <c r="M296" s="24">
        <v>0</v>
      </c>
      <c r="N296" s="12" t="s">
        <v>278</v>
      </c>
      <c r="O296" s="18">
        <v>0</v>
      </c>
      <c r="P296" s="18">
        <v>0</v>
      </c>
      <c r="Q296" s="535"/>
      <c r="R296" s="18">
        <v>0</v>
      </c>
      <c r="S296" s="18">
        <v>0</v>
      </c>
      <c r="T296" s="18">
        <v>0</v>
      </c>
      <c r="U296" s="18">
        <v>0</v>
      </c>
      <c r="V296" s="18" t="s">
        <v>292</v>
      </c>
      <c r="W296" s="535"/>
      <c r="X296" s="18">
        <v>0</v>
      </c>
      <c r="Y296" s="18">
        <v>0</v>
      </c>
      <c r="Z296" s="18">
        <v>0</v>
      </c>
      <c r="AA296" s="18">
        <v>0</v>
      </c>
      <c r="AB296" s="18" t="s">
        <v>293</v>
      </c>
      <c r="AC296" s="535"/>
      <c r="AD296" s="18">
        <v>0</v>
      </c>
      <c r="AE296" s="18">
        <v>0</v>
      </c>
      <c r="AF296" s="2">
        <v>0</v>
      </c>
      <c r="AG296" s="18">
        <v>0</v>
      </c>
      <c r="AH296" s="18" t="s">
        <v>292</v>
      </c>
      <c r="AI296" s="535"/>
      <c r="AJ296" s="18">
        <v>0</v>
      </c>
      <c r="AK296" s="18">
        <v>0</v>
      </c>
      <c r="AL296" s="18">
        <v>0</v>
      </c>
      <c r="AM296" s="18">
        <v>0</v>
      </c>
      <c r="AN296" s="18" t="s">
        <v>294</v>
      </c>
      <c r="AO296" s="535"/>
      <c r="AP296" s="202">
        <v>0</v>
      </c>
    </row>
    <row r="297" spans="1:42" x14ac:dyDescent="0.25">
      <c r="A297" s="2" t="s">
        <v>35</v>
      </c>
      <c r="B297" s="20" t="s">
        <v>186</v>
      </c>
      <c r="C297" s="19">
        <v>139990706</v>
      </c>
      <c r="D297" s="535"/>
      <c r="E297" s="20" t="s">
        <v>186</v>
      </c>
      <c r="F297" s="4">
        <v>7.6E-3</v>
      </c>
      <c r="G297" s="19">
        <v>55314737</v>
      </c>
      <c r="H297" s="544"/>
      <c r="I297" s="21">
        <v>0</v>
      </c>
      <c r="J297" s="19">
        <v>1882164</v>
      </c>
      <c r="K297" s="544"/>
      <c r="L297" s="22">
        <v>89</v>
      </c>
      <c r="M297" s="24">
        <v>3.0000000000000001E-3</v>
      </c>
      <c r="N297" s="12" t="s">
        <v>278</v>
      </c>
      <c r="O297" s="2">
        <v>36.1</v>
      </c>
      <c r="P297" s="18">
        <v>36.1</v>
      </c>
      <c r="Q297" s="535"/>
      <c r="R297" s="20" t="s">
        <v>186</v>
      </c>
      <c r="S297" s="20" t="s">
        <v>186</v>
      </c>
      <c r="T297" s="18">
        <v>480.6</v>
      </c>
      <c r="U297" s="18">
        <v>1313.6841999999999</v>
      </c>
      <c r="V297" s="18">
        <v>631.36</v>
      </c>
      <c r="W297" s="535"/>
      <c r="X297" s="2">
        <v>0.8</v>
      </c>
      <c r="Y297" s="2">
        <v>392</v>
      </c>
      <c r="Z297" s="18">
        <v>0.8</v>
      </c>
      <c r="AA297" s="18">
        <v>392</v>
      </c>
      <c r="AB297" s="18">
        <v>0.31</v>
      </c>
      <c r="AC297" s="535"/>
      <c r="AD297" s="2">
        <v>62.3</v>
      </c>
      <c r="AE297" s="2">
        <v>131</v>
      </c>
      <c r="AF297" s="2">
        <v>62.3</v>
      </c>
      <c r="AG297" s="18">
        <v>131</v>
      </c>
      <c r="AH297" s="18">
        <v>8.16</v>
      </c>
      <c r="AI297" s="535"/>
      <c r="AJ297" s="2">
        <v>17.8</v>
      </c>
      <c r="AK297" s="2">
        <v>57</v>
      </c>
      <c r="AL297" s="18">
        <v>17.8</v>
      </c>
      <c r="AM297" s="18">
        <v>57</v>
      </c>
      <c r="AN297" s="18">
        <v>1.01</v>
      </c>
      <c r="AO297" s="535"/>
      <c r="AP297" s="202">
        <v>7.8115445440846013E-3</v>
      </c>
    </row>
    <row r="298" spans="1:42" x14ac:dyDescent="0.25">
      <c r="A298" s="2" t="s">
        <v>37</v>
      </c>
      <c r="B298" s="5">
        <v>7855952000</v>
      </c>
      <c r="C298" s="19">
        <v>7855952000</v>
      </c>
      <c r="D298" s="535"/>
      <c r="E298" s="20" t="s">
        <v>186</v>
      </c>
      <c r="F298" s="4">
        <v>7.6E-3</v>
      </c>
      <c r="G298" s="19">
        <v>55314737</v>
      </c>
      <c r="H298" s="544"/>
      <c r="I298" s="21">
        <v>0.13</v>
      </c>
      <c r="J298" s="19">
        <v>105622650</v>
      </c>
      <c r="K298" s="544"/>
      <c r="L298" s="23">
        <v>3636</v>
      </c>
      <c r="M298" s="24">
        <v>0.1208</v>
      </c>
      <c r="N298" s="12" t="s">
        <v>278</v>
      </c>
      <c r="O298" s="2">
        <v>167.5</v>
      </c>
      <c r="P298" s="18">
        <v>167.5</v>
      </c>
      <c r="Q298" s="535"/>
      <c r="R298" s="20" t="s">
        <v>186</v>
      </c>
      <c r="S298" s="20" t="s">
        <v>186</v>
      </c>
      <c r="T298" s="18">
        <v>480.6</v>
      </c>
      <c r="U298" s="18">
        <v>1313.6841999999999</v>
      </c>
      <c r="V298" s="18">
        <v>631.36</v>
      </c>
      <c r="W298" s="535"/>
      <c r="X298" s="2">
        <v>1.3</v>
      </c>
      <c r="Y298" s="2">
        <v>442</v>
      </c>
      <c r="Z298" s="18">
        <v>1.3</v>
      </c>
      <c r="AA298" s="18">
        <v>442</v>
      </c>
      <c r="AB298" s="18">
        <v>0.56999999999999995</v>
      </c>
      <c r="AC298" s="535"/>
      <c r="AD298" s="2">
        <v>65.5</v>
      </c>
      <c r="AE298" s="2">
        <v>243</v>
      </c>
      <c r="AF298" s="2">
        <v>65.5</v>
      </c>
      <c r="AG298" s="18">
        <v>243</v>
      </c>
      <c r="AH298" s="18">
        <v>15.92</v>
      </c>
      <c r="AI298" s="535"/>
      <c r="AJ298" s="2">
        <v>28.9</v>
      </c>
      <c r="AK298" s="2">
        <v>68</v>
      </c>
      <c r="AL298" s="18">
        <v>28.9</v>
      </c>
      <c r="AM298" s="18">
        <v>68</v>
      </c>
      <c r="AN298" s="18">
        <v>1.97</v>
      </c>
      <c r="AO298" s="535"/>
      <c r="AP298" s="202">
        <v>7.9208446617982254E-3</v>
      </c>
    </row>
    <row r="299" spans="1:42" x14ac:dyDescent="0.25">
      <c r="A299" s="2" t="s">
        <v>41</v>
      </c>
      <c r="B299" s="18">
        <v>0</v>
      </c>
      <c r="C299" s="18">
        <v>0</v>
      </c>
      <c r="D299" s="535"/>
      <c r="E299" s="18">
        <v>0</v>
      </c>
      <c r="F299" s="4">
        <v>0</v>
      </c>
      <c r="G299" s="18" t="s">
        <v>290</v>
      </c>
      <c r="H299" s="544"/>
      <c r="I299" s="21">
        <v>0</v>
      </c>
      <c r="J299" s="18" t="s">
        <v>291</v>
      </c>
      <c r="K299" s="544"/>
      <c r="L299" s="22">
        <v>0</v>
      </c>
      <c r="M299" s="24">
        <v>0</v>
      </c>
      <c r="N299" s="12" t="s">
        <v>278</v>
      </c>
      <c r="O299" s="2">
        <v>9.1999999999999993</v>
      </c>
      <c r="P299" s="18">
        <v>9.1999999999999993</v>
      </c>
      <c r="Q299" s="535"/>
      <c r="R299" s="2">
        <v>13.4</v>
      </c>
      <c r="S299" s="2">
        <v>1087</v>
      </c>
      <c r="T299" s="18">
        <v>13.4</v>
      </c>
      <c r="U299" s="18">
        <v>1087</v>
      </c>
      <c r="V299" s="18">
        <v>14.57</v>
      </c>
      <c r="W299" s="535"/>
      <c r="X299" s="20" t="s">
        <v>186</v>
      </c>
      <c r="Y299" s="20" t="s">
        <v>186</v>
      </c>
      <c r="Z299" s="18">
        <v>0.179166667</v>
      </c>
      <c r="AA299" s="18">
        <v>70.476190000000003</v>
      </c>
      <c r="AB299" s="18">
        <v>0.01</v>
      </c>
      <c r="AC299" s="535"/>
      <c r="AD299" s="2">
        <v>4.0999999999999996</v>
      </c>
      <c r="AE299" s="2">
        <v>260</v>
      </c>
      <c r="AF299" s="2">
        <v>4.0999999999999996</v>
      </c>
      <c r="AG299" s="18">
        <v>260</v>
      </c>
      <c r="AH299" s="18">
        <v>1.07</v>
      </c>
      <c r="AI299" s="535"/>
      <c r="AJ299" s="2">
        <v>1.2</v>
      </c>
      <c r="AK299" s="2">
        <v>110</v>
      </c>
      <c r="AL299" s="18">
        <v>1.2</v>
      </c>
      <c r="AM299" s="18">
        <v>110</v>
      </c>
      <c r="AN299" s="18">
        <v>0.13</v>
      </c>
      <c r="AO299" s="535"/>
      <c r="AP299" s="202">
        <v>1.9230554115910186E-4</v>
      </c>
    </row>
    <row r="300" spans="1:42" x14ac:dyDescent="0.25">
      <c r="A300" s="2" t="s">
        <v>44</v>
      </c>
      <c r="B300" s="20" t="s">
        <v>186</v>
      </c>
      <c r="C300" s="19">
        <v>139990706</v>
      </c>
      <c r="D300" s="535"/>
      <c r="E300" s="20" t="s">
        <v>186</v>
      </c>
      <c r="F300" s="4">
        <v>7.6E-3</v>
      </c>
      <c r="G300" s="19">
        <v>55314737</v>
      </c>
      <c r="H300" s="544"/>
      <c r="I300" s="21">
        <v>0</v>
      </c>
      <c r="J300" s="19">
        <v>1882164</v>
      </c>
      <c r="K300" s="544"/>
      <c r="L300" s="22">
        <v>89</v>
      </c>
      <c r="M300" s="24">
        <v>3.0000000000000001E-3</v>
      </c>
      <c r="N300" s="12" t="s">
        <v>278</v>
      </c>
      <c r="O300" s="2">
        <v>365.7</v>
      </c>
      <c r="P300" s="18">
        <v>365.7</v>
      </c>
      <c r="Q300" s="535"/>
      <c r="R300" s="2">
        <v>503.5</v>
      </c>
      <c r="S300" s="2">
        <v>1288</v>
      </c>
      <c r="T300" s="18">
        <v>503.5</v>
      </c>
      <c r="U300" s="18">
        <v>1288</v>
      </c>
      <c r="V300" s="18">
        <v>648.51</v>
      </c>
      <c r="W300" s="535"/>
      <c r="X300" s="2">
        <v>40.299999999999997</v>
      </c>
      <c r="Y300" s="2">
        <v>89</v>
      </c>
      <c r="Z300" s="18">
        <v>40.299999999999997</v>
      </c>
      <c r="AA300" s="18">
        <v>89</v>
      </c>
      <c r="AB300" s="18">
        <v>3.59</v>
      </c>
      <c r="AC300" s="535"/>
      <c r="AD300" s="2">
        <v>173.5</v>
      </c>
      <c r="AE300" s="2">
        <v>270</v>
      </c>
      <c r="AF300" s="2">
        <v>173.5</v>
      </c>
      <c r="AG300" s="18">
        <v>270</v>
      </c>
      <c r="AH300" s="18">
        <v>46.85</v>
      </c>
      <c r="AI300" s="535"/>
      <c r="AJ300" s="2">
        <v>2</v>
      </c>
      <c r="AK300" s="2">
        <v>131</v>
      </c>
      <c r="AL300" s="18">
        <v>2</v>
      </c>
      <c r="AM300" s="18">
        <v>131</v>
      </c>
      <c r="AN300" s="18">
        <v>0.26</v>
      </c>
      <c r="AO300" s="535"/>
      <c r="AP300" s="202">
        <v>8.522865249092685E-3</v>
      </c>
    </row>
    <row r="301" spans="1:42" x14ac:dyDescent="0.25">
      <c r="A301" s="2" t="s">
        <v>45</v>
      </c>
      <c r="B301" s="20" t="s">
        <v>186</v>
      </c>
      <c r="C301" s="19">
        <v>139990706</v>
      </c>
      <c r="D301" s="535"/>
      <c r="E301" s="5">
        <v>2166000</v>
      </c>
      <c r="F301" s="4">
        <v>2.9999999999999997E-4</v>
      </c>
      <c r="G301" s="19">
        <v>2181555</v>
      </c>
      <c r="H301" s="544"/>
      <c r="I301" s="21">
        <v>0</v>
      </c>
      <c r="J301" s="19">
        <v>1882164</v>
      </c>
      <c r="K301" s="544"/>
      <c r="L301" s="22">
        <v>65</v>
      </c>
      <c r="M301" s="24">
        <v>2.2000000000000001E-3</v>
      </c>
      <c r="N301" s="12" t="s">
        <v>278</v>
      </c>
      <c r="O301" s="2">
        <v>3482.6</v>
      </c>
      <c r="P301" s="18">
        <v>3482.6</v>
      </c>
      <c r="Q301" s="535"/>
      <c r="R301" s="20" t="s">
        <v>186</v>
      </c>
      <c r="S301" s="20" t="s">
        <v>186</v>
      </c>
      <c r="T301" s="18">
        <v>480.6</v>
      </c>
      <c r="U301" s="18">
        <v>1313.6841999999999</v>
      </c>
      <c r="V301" s="18">
        <v>631.36</v>
      </c>
      <c r="W301" s="535"/>
      <c r="X301" s="2">
        <v>1</v>
      </c>
      <c r="Y301" s="2">
        <v>383</v>
      </c>
      <c r="Z301" s="18">
        <v>1</v>
      </c>
      <c r="AA301" s="18">
        <v>383</v>
      </c>
      <c r="AB301" s="18">
        <v>0.38</v>
      </c>
      <c r="AC301" s="535"/>
      <c r="AD301" s="2">
        <v>12420.7</v>
      </c>
      <c r="AE301" s="2">
        <v>286</v>
      </c>
      <c r="AF301" s="2">
        <v>12420.7</v>
      </c>
      <c r="AG301" s="18">
        <v>286</v>
      </c>
      <c r="AH301" s="26">
        <v>3552.32</v>
      </c>
      <c r="AI301" s="535"/>
      <c r="AJ301" s="2">
        <v>58.7</v>
      </c>
      <c r="AK301" s="2">
        <v>89</v>
      </c>
      <c r="AL301" s="18">
        <v>58.7</v>
      </c>
      <c r="AM301" s="18">
        <v>89</v>
      </c>
      <c r="AN301" s="18">
        <v>5.22</v>
      </c>
      <c r="AO301" s="535"/>
      <c r="AP301" s="202">
        <v>5.106495614013757E-2</v>
      </c>
    </row>
    <row r="302" spans="1:42" x14ac:dyDescent="0.25">
      <c r="A302" s="2" t="s">
        <v>46</v>
      </c>
      <c r="B302" s="5">
        <v>338057000</v>
      </c>
      <c r="C302" s="19">
        <v>338057000</v>
      </c>
      <c r="D302" s="535"/>
      <c r="E302" s="5">
        <v>924846000</v>
      </c>
      <c r="F302" s="4">
        <v>0.1278</v>
      </c>
      <c r="G302" s="19">
        <v>931487665</v>
      </c>
      <c r="H302" s="544"/>
      <c r="I302" s="21">
        <v>0.01</v>
      </c>
      <c r="J302" s="19">
        <v>4545149</v>
      </c>
      <c r="K302" s="544"/>
      <c r="L302" s="22">
        <v>578</v>
      </c>
      <c r="M302" s="24">
        <v>1.9199999999999998E-2</v>
      </c>
      <c r="N302" s="12" t="s">
        <v>278</v>
      </c>
      <c r="O302" s="2">
        <v>1824.7</v>
      </c>
      <c r="P302" s="18">
        <v>1824.7</v>
      </c>
      <c r="Q302" s="535"/>
      <c r="R302" s="2">
        <v>34.200000000000003</v>
      </c>
      <c r="S302" s="2">
        <v>1170</v>
      </c>
      <c r="T302" s="18">
        <v>34.200000000000003</v>
      </c>
      <c r="U302" s="18">
        <v>1170</v>
      </c>
      <c r="V302" s="18">
        <v>40.01</v>
      </c>
      <c r="W302" s="535"/>
      <c r="X302" s="2">
        <v>4.5</v>
      </c>
      <c r="Y302" s="2">
        <v>300</v>
      </c>
      <c r="Z302" s="18">
        <v>4.5</v>
      </c>
      <c r="AA302" s="18">
        <v>300</v>
      </c>
      <c r="AB302" s="18">
        <v>1.35</v>
      </c>
      <c r="AC302" s="535"/>
      <c r="AD302" s="2">
        <v>8542.5</v>
      </c>
      <c r="AE302" s="2">
        <v>280</v>
      </c>
      <c r="AF302" s="2">
        <v>8542.5</v>
      </c>
      <c r="AG302" s="18">
        <v>280</v>
      </c>
      <c r="AH302" s="26">
        <v>2391.9</v>
      </c>
      <c r="AI302" s="535"/>
      <c r="AJ302" s="2">
        <v>56.6</v>
      </c>
      <c r="AK302" s="2">
        <v>107</v>
      </c>
      <c r="AL302" s="18">
        <v>56.6</v>
      </c>
      <c r="AM302" s="18">
        <v>107</v>
      </c>
      <c r="AN302" s="18">
        <v>6.06</v>
      </c>
      <c r="AO302" s="535"/>
      <c r="AP302" s="202">
        <v>2.9733905629791547E-2</v>
      </c>
    </row>
    <row r="303" spans="1:42" x14ac:dyDescent="0.25">
      <c r="A303" s="2" t="s">
        <v>43</v>
      </c>
      <c r="B303" s="5">
        <v>99675000</v>
      </c>
      <c r="C303" s="19">
        <v>99675000</v>
      </c>
      <c r="D303" s="535"/>
      <c r="E303" s="5">
        <v>582940000</v>
      </c>
      <c r="F303" s="4">
        <v>8.0600000000000005E-2</v>
      </c>
      <c r="G303" s="19">
        <v>587126310</v>
      </c>
      <c r="H303" s="544"/>
      <c r="I303" s="21">
        <v>0</v>
      </c>
      <c r="J303" s="19">
        <v>1340122</v>
      </c>
      <c r="K303" s="544"/>
      <c r="L303" s="22">
        <v>312</v>
      </c>
      <c r="M303" s="24">
        <v>1.04E-2</v>
      </c>
      <c r="N303" s="12" t="s">
        <v>278</v>
      </c>
      <c r="O303" s="2">
        <v>8624</v>
      </c>
      <c r="P303" s="18">
        <v>8624</v>
      </c>
      <c r="Q303" s="535"/>
      <c r="R303" s="20" t="s">
        <v>186</v>
      </c>
      <c r="S303" s="20" t="s">
        <v>186</v>
      </c>
      <c r="T303" s="18">
        <v>480.6</v>
      </c>
      <c r="U303" s="18">
        <v>1313.6841999999999</v>
      </c>
      <c r="V303" s="18">
        <v>631.36</v>
      </c>
      <c r="W303" s="535"/>
      <c r="X303" s="20" t="s">
        <v>186</v>
      </c>
      <c r="Y303" s="20" t="s">
        <v>186</v>
      </c>
      <c r="Z303" s="18">
        <v>0.179166667</v>
      </c>
      <c r="AA303" s="18">
        <v>70.476190000000003</v>
      </c>
      <c r="AB303" s="18">
        <v>0.01</v>
      </c>
      <c r="AC303" s="535"/>
      <c r="AD303" s="2">
        <v>39115.599999999999</v>
      </c>
      <c r="AE303" s="2">
        <v>285</v>
      </c>
      <c r="AF303" s="2">
        <v>39115.599999999999</v>
      </c>
      <c r="AG303" s="18">
        <v>285</v>
      </c>
      <c r="AH303" s="26">
        <v>11147.95</v>
      </c>
      <c r="AI303" s="535"/>
      <c r="AJ303" s="2">
        <v>2.2000000000000002</v>
      </c>
      <c r="AK303" s="2">
        <v>154</v>
      </c>
      <c r="AL303" s="18">
        <v>2.2000000000000002</v>
      </c>
      <c r="AM303" s="18">
        <v>154</v>
      </c>
      <c r="AN303" s="18">
        <v>0.34</v>
      </c>
      <c r="AO303" s="535"/>
      <c r="AP303" s="202">
        <v>0.14358718553181551</v>
      </c>
    </row>
    <row r="304" spans="1:42" x14ac:dyDescent="0.25">
      <c r="A304" s="2" t="s">
        <v>47</v>
      </c>
      <c r="B304" s="20" t="s">
        <v>186</v>
      </c>
      <c r="C304" s="19">
        <v>139990706</v>
      </c>
      <c r="D304" s="535"/>
      <c r="E304" s="20" t="s">
        <v>186</v>
      </c>
      <c r="F304" s="4">
        <v>7.6E-3</v>
      </c>
      <c r="G304" s="19">
        <v>55314737</v>
      </c>
      <c r="H304" s="544"/>
      <c r="I304" s="21">
        <v>0</v>
      </c>
      <c r="J304" s="19">
        <v>1882164</v>
      </c>
      <c r="K304" s="544"/>
      <c r="L304" s="22">
        <v>89</v>
      </c>
      <c r="M304" s="24">
        <v>3.0000000000000001E-3</v>
      </c>
      <c r="N304" s="12" t="s">
        <v>278</v>
      </c>
      <c r="O304" s="2">
        <v>5585.8</v>
      </c>
      <c r="P304" s="18">
        <v>5585.8</v>
      </c>
      <c r="Q304" s="535"/>
      <c r="R304" s="2">
        <v>6436.7</v>
      </c>
      <c r="S304" s="2">
        <v>1343</v>
      </c>
      <c r="T304" s="18">
        <v>6436.7</v>
      </c>
      <c r="U304" s="18">
        <v>1343</v>
      </c>
      <c r="V304" s="26">
        <v>8644.49</v>
      </c>
      <c r="W304" s="535"/>
      <c r="X304" s="2">
        <v>0.5</v>
      </c>
      <c r="Y304" s="2">
        <v>445</v>
      </c>
      <c r="Z304" s="18">
        <v>0.5</v>
      </c>
      <c r="AA304" s="18">
        <v>445</v>
      </c>
      <c r="AB304" s="18">
        <v>0.22</v>
      </c>
      <c r="AC304" s="535"/>
      <c r="AD304" s="20" t="s">
        <v>186</v>
      </c>
      <c r="AE304" s="20" t="s">
        <v>186</v>
      </c>
      <c r="AF304" s="2">
        <v>4633.3999999999996</v>
      </c>
      <c r="AG304" s="18">
        <v>264.35897399999999</v>
      </c>
      <c r="AH304" s="26">
        <v>1224.8800000000001</v>
      </c>
      <c r="AI304" s="535"/>
      <c r="AJ304" s="2">
        <v>4.9000000000000004</v>
      </c>
      <c r="AK304" s="2">
        <v>95</v>
      </c>
      <c r="AL304" s="18">
        <v>4.9000000000000004</v>
      </c>
      <c r="AM304" s="18">
        <v>95</v>
      </c>
      <c r="AN304" s="18">
        <v>0.47</v>
      </c>
      <c r="AO304" s="535"/>
      <c r="AP304" s="202">
        <v>0.12031029897592564</v>
      </c>
    </row>
    <row r="305" spans="1:42" x14ac:dyDescent="0.25">
      <c r="A305" s="2" t="s">
        <v>48</v>
      </c>
      <c r="B305" s="5">
        <v>1840830000</v>
      </c>
      <c r="C305" s="19">
        <v>1840830000</v>
      </c>
      <c r="D305" s="535"/>
      <c r="E305" s="20" t="s">
        <v>186</v>
      </c>
      <c r="F305" s="4">
        <v>7.6E-3</v>
      </c>
      <c r="G305" s="19">
        <v>55314737</v>
      </c>
      <c r="H305" s="544"/>
      <c r="I305" s="21">
        <v>0.03</v>
      </c>
      <c r="J305" s="19">
        <v>24749813</v>
      </c>
      <c r="K305" s="544"/>
      <c r="L305" s="22">
        <v>871</v>
      </c>
      <c r="M305" s="24">
        <v>2.8899999999999999E-2</v>
      </c>
      <c r="N305" s="12" t="s">
        <v>278</v>
      </c>
      <c r="O305" s="2">
        <v>578.29999999999995</v>
      </c>
      <c r="P305" s="18">
        <v>578.29999999999995</v>
      </c>
      <c r="Q305" s="535"/>
      <c r="R305" s="2">
        <v>39.1</v>
      </c>
      <c r="S305" s="2">
        <v>1053</v>
      </c>
      <c r="T305" s="18">
        <v>39.1</v>
      </c>
      <c r="U305" s="18">
        <v>1053</v>
      </c>
      <c r="V305" s="18">
        <v>41.17</v>
      </c>
      <c r="W305" s="535"/>
      <c r="X305" s="20" t="s">
        <v>186</v>
      </c>
      <c r="Y305" s="20" t="s">
        <v>186</v>
      </c>
      <c r="Z305" s="18">
        <v>0.179166667</v>
      </c>
      <c r="AA305" s="18">
        <v>70.476190000000003</v>
      </c>
      <c r="AB305" s="18">
        <v>0.01</v>
      </c>
      <c r="AC305" s="535"/>
      <c r="AD305" s="20" t="s">
        <v>186</v>
      </c>
      <c r="AE305" s="20" t="s">
        <v>186</v>
      </c>
      <c r="AF305" s="2">
        <v>4633.3999999999996</v>
      </c>
      <c r="AG305" s="18">
        <v>264.35897399999999</v>
      </c>
      <c r="AH305" s="26">
        <v>1224.8800000000001</v>
      </c>
      <c r="AI305" s="535"/>
      <c r="AJ305" s="2">
        <v>16.7</v>
      </c>
      <c r="AK305" s="2">
        <v>119</v>
      </c>
      <c r="AL305" s="18">
        <v>16.7</v>
      </c>
      <c r="AM305" s="18">
        <v>119</v>
      </c>
      <c r="AN305" s="18">
        <v>1.99</v>
      </c>
      <c r="AO305" s="535"/>
      <c r="AP305" s="202">
        <v>1.5456835544861812E-2</v>
      </c>
    </row>
    <row r="306" spans="1:42" x14ac:dyDescent="0.25">
      <c r="A306" s="2" t="s">
        <v>49</v>
      </c>
      <c r="B306" s="5">
        <v>1232448000</v>
      </c>
      <c r="C306" s="19">
        <v>1232448000</v>
      </c>
      <c r="D306" s="535"/>
      <c r="E306" s="20" t="s">
        <v>186</v>
      </c>
      <c r="F306" s="4">
        <v>7.6E-3</v>
      </c>
      <c r="G306" s="19">
        <v>55314737</v>
      </c>
      <c r="H306" s="544"/>
      <c r="I306" s="21">
        <v>0.02</v>
      </c>
      <c r="J306" s="19">
        <v>16570165</v>
      </c>
      <c r="K306" s="544"/>
      <c r="L306" s="22">
        <v>592</v>
      </c>
      <c r="M306" s="24">
        <v>1.9699999999999999E-2</v>
      </c>
      <c r="N306" s="12" t="s">
        <v>278</v>
      </c>
      <c r="O306" s="2">
        <v>4.0999999999999996</v>
      </c>
      <c r="P306" s="18">
        <v>4.0999999999999996</v>
      </c>
      <c r="Q306" s="535"/>
      <c r="R306" s="2">
        <v>5.5</v>
      </c>
      <c r="S306" s="2">
        <v>788</v>
      </c>
      <c r="T306" s="18">
        <v>5.5</v>
      </c>
      <c r="U306" s="18">
        <v>788</v>
      </c>
      <c r="V306" s="18">
        <v>4.33</v>
      </c>
      <c r="W306" s="535"/>
      <c r="X306" s="2">
        <v>0.2</v>
      </c>
      <c r="Y306" s="2">
        <v>423</v>
      </c>
      <c r="Z306" s="18">
        <v>0.2</v>
      </c>
      <c r="AA306" s="18">
        <v>423</v>
      </c>
      <c r="AB306" s="18">
        <v>0.08</v>
      </c>
      <c r="AC306" s="535"/>
      <c r="AD306" s="2">
        <v>8.1999999999999993</v>
      </c>
      <c r="AE306" s="2">
        <v>217</v>
      </c>
      <c r="AF306" s="2">
        <v>8.1999999999999993</v>
      </c>
      <c r="AG306" s="18">
        <v>217</v>
      </c>
      <c r="AH306" s="18">
        <v>1.78</v>
      </c>
      <c r="AI306" s="535"/>
      <c r="AJ306" s="2">
        <v>4.5</v>
      </c>
      <c r="AK306" s="2">
        <v>55</v>
      </c>
      <c r="AL306" s="18">
        <v>4.5</v>
      </c>
      <c r="AM306" s="18">
        <v>55</v>
      </c>
      <c r="AN306" s="18">
        <v>0.25</v>
      </c>
      <c r="AO306" s="535"/>
      <c r="AP306" s="202">
        <v>7.8566925628222717E-5</v>
      </c>
    </row>
    <row r="307" spans="1:42" x14ac:dyDescent="0.25">
      <c r="A307" s="2" t="s">
        <v>52</v>
      </c>
      <c r="B307" s="20" t="s">
        <v>186</v>
      </c>
      <c r="C307" s="19">
        <v>139990706</v>
      </c>
      <c r="D307" s="535"/>
      <c r="E307" s="20" t="s">
        <v>186</v>
      </c>
      <c r="F307" s="4">
        <v>7.6E-3</v>
      </c>
      <c r="G307" s="19">
        <v>55314737</v>
      </c>
      <c r="H307" s="544"/>
      <c r="I307" s="21">
        <v>0</v>
      </c>
      <c r="J307" s="19">
        <v>1882164</v>
      </c>
      <c r="K307" s="544"/>
      <c r="L307" s="22">
        <v>89</v>
      </c>
      <c r="M307" s="24">
        <v>3.0000000000000001E-3</v>
      </c>
      <c r="N307" s="12" t="s">
        <v>278</v>
      </c>
      <c r="O307" s="27" t="s">
        <v>61</v>
      </c>
      <c r="P307" s="18">
        <v>4.5</v>
      </c>
      <c r="Q307" s="535"/>
      <c r="R307" s="27" t="s">
        <v>61</v>
      </c>
      <c r="S307" s="27" t="s">
        <v>61</v>
      </c>
      <c r="T307" s="18">
        <v>4.7</v>
      </c>
      <c r="U307" s="18">
        <v>1156</v>
      </c>
      <c r="V307" s="18">
        <v>5.47</v>
      </c>
      <c r="W307" s="535"/>
      <c r="X307" s="27" t="s">
        <v>61</v>
      </c>
      <c r="Y307" s="27" t="s">
        <v>61</v>
      </c>
      <c r="Z307" s="18">
        <v>0.53333333299999997</v>
      </c>
      <c r="AA307" s="18">
        <v>222</v>
      </c>
      <c r="AB307" s="18">
        <v>0.12</v>
      </c>
      <c r="AC307" s="535"/>
      <c r="AD307" s="27" t="s">
        <v>61</v>
      </c>
      <c r="AE307" s="27" t="s">
        <v>61</v>
      </c>
      <c r="AF307" s="2">
        <v>5.6</v>
      </c>
      <c r="AG307" s="18">
        <v>259</v>
      </c>
      <c r="AH307" s="18">
        <v>1.45</v>
      </c>
      <c r="AI307" s="535"/>
      <c r="AJ307" s="27" t="s">
        <v>61</v>
      </c>
      <c r="AK307" s="27" t="s">
        <v>61</v>
      </c>
      <c r="AL307" s="18">
        <v>6.75</v>
      </c>
      <c r="AM307" s="18">
        <v>97</v>
      </c>
      <c r="AN307" s="18">
        <v>0.65</v>
      </c>
      <c r="AO307" s="535"/>
      <c r="AP307" s="202">
        <v>9.3853680950595577E-5</v>
      </c>
    </row>
    <row r="308" spans="1:42" x14ac:dyDescent="0.25">
      <c r="A308" s="2" t="s">
        <v>51</v>
      </c>
      <c r="B308" s="5">
        <v>833928000</v>
      </c>
      <c r="C308" s="19">
        <v>833928000</v>
      </c>
      <c r="D308" s="535"/>
      <c r="E308" s="20" t="s">
        <v>186</v>
      </c>
      <c r="F308" s="4">
        <v>7.6E-3</v>
      </c>
      <c r="G308" s="19">
        <v>55314737</v>
      </c>
      <c r="H308" s="544"/>
      <c r="I308" s="21">
        <v>0.01</v>
      </c>
      <c r="J308" s="19">
        <v>11212096</v>
      </c>
      <c r="K308" s="544"/>
      <c r="L308" s="22">
        <v>408</v>
      </c>
      <c r="M308" s="24">
        <v>1.3599999999999999E-2</v>
      </c>
      <c r="N308" s="12" t="s">
        <v>278</v>
      </c>
      <c r="O308" s="29" t="s">
        <v>193</v>
      </c>
      <c r="P308" s="18">
        <v>18</v>
      </c>
      <c r="Q308" s="535"/>
      <c r="R308" s="29" t="s">
        <v>193</v>
      </c>
      <c r="S308" s="29" t="s">
        <v>193</v>
      </c>
      <c r="T308" s="18">
        <v>18.850000000000001</v>
      </c>
      <c r="U308" s="18">
        <v>1373</v>
      </c>
      <c r="V308" s="18">
        <v>25.88</v>
      </c>
      <c r="W308" s="535"/>
      <c r="X308" s="20" t="s">
        <v>186</v>
      </c>
      <c r="Y308" s="20" t="s">
        <v>186</v>
      </c>
      <c r="Z308" s="18">
        <v>0.179166667</v>
      </c>
      <c r="AA308" s="18">
        <v>70.476190000000003</v>
      </c>
      <c r="AB308" s="18">
        <v>0.01</v>
      </c>
      <c r="AC308" s="535"/>
      <c r="AD308" s="29" t="s">
        <v>193</v>
      </c>
      <c r="AE308" s="29" t="s">
        <v>193</v>
      </c>
      <c r="AF308" s="2">
        <v>9.1</v>
      </c>
      <c r="AG308" s="18">
        <v>260</v>
      </c>
      <c r="AH308" s="18">
        <v>2.37</v>
      </c>
      <c r="AI308" s="535"/>
      <c r="AJ308" s="29" t="s">
        <v>193</v>
      </c>
      <c r="AK308" s="29" t="s">
        <v>193</v>
      </c>
      <c r="AL308" s="18">
        <v>18.8</v>
      </c>
      <c r="AM308" s="18">
        <v>94</v>
      </c>
      <c r="AN308" s="18">
        <v>1.77</v>
      </c>
      <c r="AO308" s="535"/>
      <c r="AP308" s="202">
        <v>3.6601030344576803E-4</v>
      </c>
    </row>
    <row r="309" spans="1:42" x14ac:dyDescent="0.25">
      <c r="A309" s="2" t="s">
        <v>50</v>
      </c>
      <c r="B309" s="18">
        <v>0</v>
      </c>
      <c r="C309" s="18">
        <v>0</v>
      </c>
      <c r="D309" s="535"/>
      <c r="E309" s="18">
        <v>0</v>
      </c>
      <c r="F309" s="4">
        <v>0</v>
      </c>
      <c r="G309" s="18" t="s">
        <v>290</v>
      </c>
      <c r="H309" s="544"/>
      <c r="I309" s="21">
        <v>0</v>
      </c>
      <c r="J309" s="18" t="s">
        <v>291</v>
      </c>
      <c r="K309" s="544"/>
      <c r="L309" s="22">
        <v>0</v>
      </c>
      <c r="M309" s="24">
        <v>0</v>
      </c>
      <c r="N309" s="12" t="s">
        <v>278</v>
      </c>
      <c r="O309" s="27" t="s">
        <v>61</v>
      </c>
      <c r="P309" s="18">
        <v>4.5</v>
      </c>
      <c r="Q309" s="535"/>
      <c r="R309" s="27" t="s">
        <v>61</v>
      </c>
      <c r="S309" s="27" t="s">
        <v>61</v>
      </c>
      <c r="T309" s="18">
        <v>4.7</v>
      </c>
      <c r="U309" s="18">
        <v>1156</v>
      </c>
      <c r="V309" s="18">
        <v>5.47</v>
      </c>
      <c r="W309" s="535"/>
      <c r="X309" s="27" t="s">
        <v>61</v>
      </c>
      <c r="Y309" s="27" t="s">
        <v>61</v>
      </c>
      <c r="Z309" s="18">
        <v>0.53333333299999997</v>
      </c>
      <c r="AA309" s="18">
        <v>222</v>
      </c>
      <c r="AB309" s="18">
        <v>0.12</v>
      </c>
      <c r="AC309" s="535"/>
      <c r="AD309" s="27" t="s">
        <v>61</v>
      </c>
      <c r="AE309" s="27" t="s">
        <v>61</v>
      </c>
      <c r="AF309" s="2">
        <v>5.6</v>
      </c>
      <c r="AG309" s="18">
        <v>259</v>
      </c>
      <c r="AH309" s="18">
        <v>1.45</v>
      </c>
      <c r="AI309" s="535"/>
      <c r="AJ309" s="27" t="s">
        <v>61</v>
      </c>
      <c r="AK309" s="27" t="s">
        <v>61</v>
      </c>
      <c r="AL309" s="18">
        <v>6.75</v>
      </c>
      <c r="AM309" s="18">
        <v>97</v>
      </c>
      <c r="AN309" s="18">
        <v>0.65</v>
      </c>
      <c r="AO309" s="535"/>
      <c r="AP309" s="202">
        <v>9.3853680950595577E-5</v>
      </c>
    </row>
    <row r="310" spans="1:42" x14ac:dyDescent="0.25">
      <c r="A310" s="2" t="s">
        <v>53</v>
      </c>
      <c r="B310" s="20" t="s">
        <v>186</v>
      </c>
      <c r="C310" s="19">
        <v>139990706</v>
      </c>
      <c r="D310" s="535"/>
      <c r="E310" s="20" t="s">
        <v>186</v>
      </c>
      <c r="F310" s="4">
        <v>7.6E-3</v>
      </c>
      <c r="G310" s="19">
        <v>55314737</v>
      </c>
      <c r="H310" s="544"/>
      <c r="I310" s="21">
        <v>0</v>
      </c>
      <c r="J310" s="19">
        <v>1882164</v>
      </c>
      <c r="K310" s="544"/>
      <c r="L310" s="22">
        <v>89</v>
      </c>
      <c r="M310" s="24">
        <v>3.0000000000000001E-3</v>
      </c>
      <c r="N310" s="12" t="s">
        <v>278</v>
      </c>
      <c r="O310" s="2">
        <v>1071</v>
      </c>
      <c r="P310" s="18">
        <v>1071</v>
      </c>
      <c r="Q310" s="535"/>
      <c r="R310" s="20" t="s">
        <v>186</v>
      </c>
      <c r="S310" s="20" t="s">
        <v>186</v>
      </c>
      <c r="T310" s="18">
        <v>480.6</v>
      </c>
      <c r="U310" s="18">
        <v>1313.6841999999999</v>
      </c>
      <c r="V310" s="18">
        <v>631.36</v>
      </c>
      <c r="W310" s="535"/>
      <c r="X310" s="2">
        <v>1.2</v>
      </c>
      <c r="Y310" s="2">
        <v>302</v>
      </c>
      <c r="Z310" s="18">
        <v>1.2</v>
      </c>
      <c r="AA310" s="18">
        <v>302</v>
      </c>
      <c r="AB310" s="18">
        <v>0.36</v>
      </c>
      <c r="AC310" s="535"/>
      <c r="AD310" s="2">
        <v>2814.2</v>
      </c>
      <c r="AE310" s="2">
        <v>294</v>
      </c>
      <c r="AF310" s="2">
        <v>2814.2</v>
      </c>
      <c r="AG310" s="18">
        <v>294</v>
      </c>
      <c r="AH310" s="18">
        <v>827.37</v>
      </c>
      <c r="AI310" s="535"/>
      <c r="AJ310" s="20" t="s">
        <v>186</v>
      </c>
      <c r="AK310" s="20" t="s">
        <v>186</v>
      </c>
      <c r="AL310" s="18">
        <v>74.266666999999998</v>
      </c>
      <c r="AM310" s="18">
        <v>132</v>
      </c>
      <c r="AN310" s="18">
        <v>9.8000000000000007</v>
      </c>
      <c r="AO310" s="535"/>
      <c r="AP310" s="202">
        <v>1.7905007188826344E-2</v>
      </c>
    </row>
    <row r="311" spans="1:42" x14ac:dyDescent="0.25">
      <c r="A311" s="2" t="s">
        <v>54</v>
      </c>
      <c r="B311" s="20" t="s">
        <v>186</v>
      </c>
      <c r="C311" s="19">
        <v>139990706</v>
      </c>
      <c r="D311" s="535"/>
      <c r="E311" s="5">
        <v>1137949000</v>
      </c>
      <c r="F311" s="4">
        <v>0.1573</v>
      </c>
      <c r="G311" s="19">
        <v>1146121037</v>
      </c>
      <c r="H311" s="544"/>
      <c r="I311" s="21">
        <v>0</v>
      </c>
      <c r="J311" s="19">
        <v>1882164</v>
      </c>
      <c r="K311" s="544"/>
      <c r="L311" s="22">
        <v>584</v>
      </c>
      <c r="M311" s="24">
        <v>1.9400000000000001E-2</v>
      </c>
      <c r="N311" s="12" t="s">
        <v>278</v>
      </c>
      <c r="O311" s="2">
        <v>2855.4</v>
      </c>
      <c r="P311" s="18">
        <v>2855.4</v>
      </c>
      <c r="Q311" s="535"/>
      <c r="R311" s="20" t="s">
        <v>186</v>
      </c>
      <c r="S311" s="20" t="s">
        <v>186</v>
      </c>
      <c r="T311" s="18">
        <v>480.6</v>
      </c>
      <c r="U311" s="18">
        <v>1313.6841999999999</v>
      </c>
      <c r="V311" s="18">
        <v>631.36</v>
      </c>
      <c r="W311" s="535"/>
      <c r="X311" s="25" t="s">
        <v>186</v>
      </c>
      <c r="Y311" s="25" t="s">
        <v>186</v>
      </c>
      <c r="Z311" s="18">
        <v>0.179166667</v>
      </c>
      <c r="AA311" s="18">
        <v>70.476190000000003</v>
      </c>
      <c r="AB311" s="18">
        <v>0.01</v>
      </c>
      <c r="AC311" s="535"/>
      <c r="AD311" s="2">
        <v>11929.7</v>
      </c>
      <c r="AE311" s="2">
        <v>276</v>
      </c>
      <c r="AF311" s="2">
        <v>11929.7</v>
      </c>
      <c r="AG311" s="18">
        <v>276</v>
      </c>
      <c r="AH311" s="26">
        <v>3292.6</v>
      </c>
      <c r="AI311" s="535"/>
      <c r="AJ311" s="2">
        <v>5.5</v>
      </c>
      <c r="AK311" s="2">
        <v>95</v>
      </c>
      <c r="AL311" s="18">
        <v>5.5</v>
      </c>
      <c r="AM311" s="18">
        <v>95</v>
      </c>
      <c r="AN311" s="18">
        <v>0.52</v>
      </c>
      <c r="AO311" s="535"/>
      <c r="AP311" s="202">
        <v>4.7837255780964441E-2</v>
      </c>
    </row>
    <row r="312" spans="1:42" x14ac:dyDescent="0.25">
      <c r="A312" s="2" t="s">
        <v>56</v>
      </c>
      <c r="B312" s="5">
        <v>4589067000</v>
      </c>
      <c r="C312" s="19">
        <v>4589067000</v>
      </c>
      <c r="D312" s="535"/>
      <c r="E312" s="18">
        <v>0</v>
      </c>
      <c r="F312" s="4">
        <v>0</v>
      </c>
      <c r="G312" s="18" t="s">
        <v>290</v>
      </c>
      <c r="H312" s="544"/>
      <c r="I312" s="21">
        <v>0.08</v>
      </c>
      <c r="J312" s="19">
        <v>61699641</v>
      </c>
      <c r="K312" s="544"/>
      <c r="L312" s="23">
        <v>2110</v>
      </c>
      <c r="M312" s="24">
        <v>7.0099999999999996E-2</v>
      </c>
      <c r="N312" s="12" t="s">
        <v>278</v>
      </c>
      <c r="O312" s="2">
        <v>6.7</v>
      </c>
      <c r="P312" s="18">
        <v>6.7</v>
      </c>
      <c r="Q312" s="535"/>
      <c r="R312" s="2">
        <v>4.4000000000000004</v>
      </c>
      <c r="S312" s="2">
        <v>863</v>
      </c>
      <c r="T312" s="18">
        <v>4.4000000000000004</v>
      </c>
      <c r="U312" s="18">
        <v>863</v>
      </c>
      <c r="V312" s="18">
        <v>3.8</v>
      </c>
      <c r="W312" s="535"/>
      <c r="X312" s="20" t="s">
        <v>186</v>
      </c>
      <c r="Y312" s="20" t="s">
        <v>186</v>
      </c>
      <c r="Z312" s="18">
        <v>0.179166667</v>
      </c>
      <c r="AA312" s="18">
        <v>70.476190000000003</v>
      </c>
      <c r="AB312" s="18">
        <v>0.01</v>
      </c>
      <c r="AC312" s="535"/>
      <c r="AD312" s="2">
        <v>35.6</v>
      </c>
      <c r="AE312" s="2">
        <v>159</v>
      </c>
      <c r="AF312" s="2">
        <v>35.6</v>
      </c>
      <c r="AG312" s="18">
        <v>159</v>
      </c>
      <c r="AH312" s="18">
        <v>5.66</v>
      </c>
      <c r="AI312" s="535"/>
      <c r="AJ312" s="2">
        <v>11.3</v>
      </c>
      <c r="AK312" s="2">
        <v>60</v>
      </c>
      <c r="AL312" s="18">
        <v>11.3</v>
      </c>
      <c r="AM312" s="18">
        <v>60</v>
      </c>
      <c r="AN312" s="18">
        <v>0.68</v>
      </c>
      <c r="AO312" s="535"/>
      <c r="AP312" s="202">
        <v>1.2370103090842105E-4</v>
      </c>
    </row>
    <row r="313" spans="1:42" x14ac:dyDescent="0.25">
      <c r="A313" s="2" t="s">
        <v>55</v>
      </c>
      <c r="B313" s="5">
        <v>2237230000</v>
      </c>
      <c r="C313" s="19">
        <v>2237230000</v>
      </c>
      <c r="D313" s="535"/>
      <c r="E313" s="5">
        <v>364898000</v>
      </c>
      <c r="F313" s="4">
        <v>5.04E-2</v>
      </c>
      <c r="G313" s="19">
        <v>367518469</v>
      </c>
      <c r="H313" s="544"/>
      <c r="I313" s="21">
        <v>0.04</v>
      </c>
      <c r="J313" s="19">
        <v>30079379</v>
      </c>
      <c r="K313" s="544"/>
      <c r="L313" s="23">
        <v>1195</v>
      </c>
      <c r="M313" s="24">
        <v>3.9699999999999999E-2</v>
      </c>
      <c r="N313" s="12" t="s">
        <v>278</v>
      </c>
      <c r="O313" s="2">
        <v>1953.7</v>
      </c>
      <c r="P313" s="18">
        <v>1953.7</v>
      </c>
      <c r="Q313" s="535"/>
      <c r="R313" s="2">
        <v>47.6</v>
      </c>
      <c r="S313" s="2">
        <v>1161</v>
      </c>
      <c r="T313" s="18">
        <v>47.6</v>
      </c>
      <c r="U313" s="18">
        <v>1161</v>
      </c>
      <c r="V313" s="18">
        <v>55.26</v>
      </c>
      <c r="W313" s="535"/>
      <c r="X313" s="2">
        <v>0.3</v>
      </c>
      <c r="Y313" s="2">
        <v>447</v>
      </c>
      <c r="Z313" s="18">
        <v>0.3</v>
      </c>
      <c r="AA313" s="18">
        <v>447</v>
      </c>
      <c r="AB313" s="18">
        <v>0.13</v>
      </c>
      <c r="AC313" s="535"/>
      <c r="AD313" s="2">
        <v>8752.7000000000007</v>
      </c>
      <c r="AE313" s="2">
        <v>293</v>
      </c>
      <c r="AF313" s="2">
        <v>8752.7000000000007</v>
      </c>
      <c r="AG313" s="18">
        <v>293</v>
      </c>
      <c r="AH313" s="26">
        <v>2564.54</v>
      </c>
      <c r="AI313" s="535"/>
      <c r="AJ313" s="2">
        <v>10.9</v>
      </c>
      <c r="AK313" s="2">
        <v>86</v>
      </c>
      <c r="AL313" s="18">
        <v>10.9</v>
      </c>
      <c r="AM313" s="18">
        <v>86</v>
      </c>
      <c r="AN313" s="18">
        <v>0.94</v>
      </c>
      <c r="AO313" s="535"/>
      <c r="AP313" s="202">
        <v>3.1946968503014345E-2</v>
      </c>
    </row>
    <row r="314" spans="1:42" x14ac:dyDescent="0.25">
      <c r="A314" s="2" t="s">
        <v>58</v>
      </c>
      <c r="B314" s="18">
        <v>0</v>
      </c>
      <c r="C314" s="18">
        <v>0</v>
      </c>
      <c r="D314" s="535"/>
      <c r="E314" s="18">
        <v>0</v>
      </c>
      <c r="F314" s="4">
        <v>0</v>
      </c>
      <c r="G314" s="18" t="s">
        <v>290</v>
      </c>
      <c r="H314" s="544"/>
      <c r="I314" s="21">
        <v>0</v>
      </c>
      <c r="J314" s="18" t="s">
        <v>291</v>
      </c>
      <c r="K314" s="544"/>
      <c r="L314" s="22">
        <v>0</v>
      </c>
      <c r="M314" s="24">
        <v>0</v>
      </c>
      <c r="N314" s="12" t="s">
        <v>278</v>
      </c>
      <c r="O314" s="2">
        <v>21</v>
      </c>
      <c r="P314" s="18">
        <v>21</v>
      </c>
      <c r="Q314" s="535"/>
      <c r="R314" s="2">
        <v>21.7</v>
      </c>
      <c r="S314" s="2">
        <v>1349</v>
      </c>
      <c r="T314" s="18">
        <v>21.7</v>
      </c>
      <c r="U314" s="18">
        <v>1349</v>
      </c>
      <c r="V314" s="18">
        <v>29.27</v>
      </c>
      <c r="W314" s="535"/>
      <c r="X314" s="25" t="s">
        <v>186</v>
      </c>
      <c r="Y314" s="25" t="s">
        <v>186</v>
      </c>
      <c r="Z314" s="18">
        <v>0.179166667</v>
      </c>
      <c r="AA314" s="18">
        <v>70.476190000000003</v>
      </c>
      <c r="AB314" s="18">
        <v>0.01</v>
      </c>
      <c r="AC314" s="535"/>
      <c r="AD314" s="2">
        <v>16.100000000000001</v>
      </c>
      <c r="AE314" s="2">
        <v>282</v>
      </c>
      <c r="AF314" s="2">
        <v>16.100000000000001</v>
      </c>
      <c r="AG314" s="18">
        <v>282</v>
      </c>
      <c r="AH314" s="18">
        <v>4.54</v>
      </c>
      <c r="AI314" s="535"/>
      <c r="AJ314" s="2">
        <v>4.8</v>
      </c>
      <c r="AK314" s="2">
        <v>139</v>
      </c>
      <c r="AL314" s="18">
        <v>4.8</v>
      </c>
      <c r="AM314" s="18">
        <v>139</v>
      </c>
      <c r="AN314" s="18">
        <v>0.67</v>
      </c>
      <c r="AO314" s="535"/>
      <c r="AP314" s="202">
        <v>4.2045375158356578E-4</v>
      </c>
    </row>
    <row r="315" spans="1:42" x14ac:dyDescent="0.25">
      <c r="A315" s="2" t="s">
        <v>61</v>
      </c>
      <c r="B315" s="20" t="s">
        <v>186</v>
      </c>
      <c r="C315" s="19">
        <v>139990706</v>
      </c>
      <c r="D315" s="535"/>
      <c r="E315" s="18">
        <v>0</v>
      </c>
      <c r="F315" s="4">
        <v>0</v>
      </c>
      <c r="G315" s="18" t="s">
        <v>290</v>
      </c>
      <c r="H315" s="544"/>
      <c r="I315" s="21">
        <v>0</v>
      </c>
      <c r="J315" s="19">
        <v>1882164</v>
      </c>
      <c r="K315" s="544"/>
      <c r="L315" s="22">
        <v>64</v>
      </c>
      <c r="M315" s="24">
        <v>2.0999999999999999E-3</v>
      </c>
      <c r="N315" s="12" t="s">
        <v>278</v>
      </c>
      <c r="O315" s="2">
        <v>8289.2000000000007</v>
      </c>
      <c r="P315" s="18">
        <v>8289.2000000000007</v>
      </c>
      <c r="Q315" s="535"/>
      <c r="R315" s="2">
        <v>7666</v>
      </c>
      <c r="S315" s="2">
        <v>1401</v>
      </c>
      <c r="T315" s="18">
        <v>7666</v>
      </c>
      <c r="U315" s="18">
        <v>1401</v>
      </c>
      <c r="V315" s="26">
        <v>10740.07</v>
      </c>
      <c r="W315" s="535"/>
      <c r="X315" s="20" t="s">
        <v>186</v>
      </c>
      <c r="Y315" s="20" t="s">
        <v>186</v>
      </c>
      <c r="Z315" s="18">
        <v>0.179166667</v>
      </c>
      <c r="AA315" s="18">
        <v>70.476190000000003</v>
      </c>
      <c r="AB315" s="18">
        <v>0.01</v>
      </c>
      <c r="AC315" s="535"/>
      <c r="AD315" s="2">
        <v>8012.1</v>
      </c>
      <c r="AE315" s="2">
        <v>284</v>
      </c>
      <c r="AF315" s="2">
        <v>8012.1</v>
      </c>
      <c r="AG315" s="18">
        <v>284</v>
      </c>
      <c r="AH315" s="26">
        <v>2275.44</v>
      </c>
      <c r="AI315" s="535"/>
      <c r="AJ315" s="2">
        <v>0.7</v>
      </c>
      <c r="AK315" s="2">
        <v>114</v>
      </c>
      <c r="AL315" s="18">
        <v>0.7</v>
      </c>
      <c r="AM315" s="18">
        <v>114</v>
      </c>
      <c r="AN315" s="18">
        <v>0.08</v>
      </c>
      <c r="AO315" s="535"/>
      <c r="AP315" s="202">
        <v>0.15865259030001436</v>
      </c>
    </row>
    <row r="316" spans="1:42" x14ac:dyDescent="0.25">
      <c r="A316" s="2" t="s">
        <v>65</v>
      </c>
      <c r="B316" s="18">
        <v>0</v>
      </c>
      <c r="C316" s="18">
        <v>0</v>
      </c>
      <c r="D316" s="535"/>
      <c r="E316" s="18">
        <v>0</v>
      </c>
      <c r="F316" s="4">
        <v>0</v>
      </c>
      <c r="G316" s="18" t="s">
        <v>290</v>
      </c>
      <c r="H316" s="544"/>
      <c r="I316" s="21">
        <v>0</v>
      </c>
      <c r="J316" s="18" t="s">
        <v>291</v>
      </c>
      <c r="K316" s="544"/>
      <c r="L316" s="22">
        <v>0</v>
      </c>
      <c r="M316" s="24">
        <v>0</v>
      </c>
      <c r="N316" s="12" t="s">
        <v>278</v>
      </c>
      <c r="O316" s="2">
        <v>1.1000000000000001</v>
      </c>
      <c r="P316" s="18">
        <v>1.1000000000000001</v>
      </c>
      <c r="Q316" s="535"/>
      <c r="R316" s="2">
        <v>1.4</v>
      </c>
      <c r="S316" s="2">
        <v>1085</v>
      </c>
      <c r="T316" s="18">
        <v>1.4</v>
      </c>
      <c r="U316" s="18">
        <v>1085</v>
      </c>
      <c r="V316" s="18">
        <v>1.52</v>
      </c>
      <c r="W316" s="535"/>
      <c r="X316" s="20" t="s">
        <v>186</v>
      </c>
      <c r="Y316" s="20" t="s">
        <v>186</v>
      </c>
      <c r="Z316" s="18">
        <v>0.179166667</v>
      </c>
      <c r="AA316" s="18">
        <v>70.476190000000003</v>
      </c>
      <c r="AB316" s="18">
        <v>0.01</v>
      </c>
      <c r="AC316" s="535"/>
      <c r="AD316" s="2">
        <v>0.7</v>
      </c>
      <c r="AE316" s="2">
        <v>257</v>
      </c>
      <c r="AF316" s="2">
        <v>0.7</v>
      </c>
      <c r="AG316" s="18">
        <v>257</v>
      </c>
      <c r="AH316" s="18">
        <v>0.18</v>
      </c>
      <c r="AI316" s="535"/>
      <c r="AJ316" s="2">
        <v>0.9</v>
      </c>
      <c r="AK316" s="2">
        <v>135</v>
      </c>
      <c r="AL316" s="18">
        <v>0.9</v>
      </c>
      <c r="AM316" s="18">
        <v>135</v>
      </c>
      <c r="AN316" s="18">
        <v>0.12</v>
      </c>
      <c r="AO316" s="535"/>
      <c r="AP316" s="202">
        <v>2.2343541189423651E-5</v>
      </c>
    </row>
    <row r="317" spans="1:42" x14ac:dyDescent="0.25">
      <c r="A317" s="2" t="s">
        <v>62</v>
      </c>
      <c r="B317" s="18">
        <v>0</v>
      </c>
      <c r="C317" s="18">
        <v>0</v>
      </c>
      <c r="D317" s="535"/>
      <c r="E317" s="18">
        <v>0</v>
      </c>
      <c r="F317" s="4">
        <v>0</v>
      </c>
      <c r="G317" s="18" t="s">
        <v>290</v>
      </c>
      <c r="H317" s="544"/>
      <c r="I317" s="21">
        <v>0</v>
      </c>
      <c r="J317" s="18" t="s">
        <v>291</v>
      </c>
      <c r="K317" s="544"/>
      <c r="L317" s="22">
        <v>0</v>
      </c>
      <c r="M317" s="24">
        <v>0</v>
      </c>
      <c r="N317" s="12" t="s">
        <v>278</v>
      </c>
      <c r="O317" s="27" t="s">
        <v>61</v>
      </c>
      <c r="P317" s="18">
        <v>4.5</v>
      </c>
      <c r="Q317" s="535"/>
      <c r="R317" s="27" t="s">
        <v>61</v>
      </c>
      <c r="S317" s="27" t="s">
        <v>61</v>
      </c>
      <c r="T317" s="18">
        <v>4.7</v>
      </c>
      <c r="U317" s="18">
        <v>1156</v>
      </c>
      <c r="V317" s="18">
        <v>5.47</v>
      </c>
      <c r="W317" s="535"/>
      <c r="X317" s="27" t="s">
        <v>61</v>
      </c>
      <c r="Y317" s="27" t="s">
        <v>61</v>
      </c>
      <c r="Z317" s="18">
        <v>0.53333333299999997</v>
      </c>
      <c r="AA317" s="18">
        <v>222</v>
      </c>
      <c r="AB317" s="18">
        <v>0.12</v>
      </c>
      <c r="AC317" s="535"/>
      <c r="AD317" s="27" t="s">
        <v>61</v>
      </c>
      <c r="AE317" s="27" t="s">
        <v>61</v>
      </c>
      <c r="AF317" s="2">
        <v>5.6</v>
      </c>
      <c r="AG317" s="18">
        <v>259</v>
      </c>
      <c r="AH317" s="18">
        <v>1.45</v>
      </c>
      <c r="AI317" s="535"/>
      <c r="AJ317" s="27" t="s">
        <v>61</v>
      </c>
      <c r="AK317" s="27" t="s">
        <v>61</v>
      </c>
      <c r="AL317" s="18">
        <v>6.75</v>
      </c>
      <c r="AM317" s="18">
        <v>97</v>
      </c>
      <c r="AN317" s="18">
        <v>0.65</v>
      </c>
      <c r="AO317" s="535"/>
      <c r="AP317" s="202">
        <v>9.3853680950595577E-5</v>
      </c>
    </row>
    <row r="318" spans="1:42" x14ac:dyDescent="0.25">
      <c r="A318" s="2" t="s">
        <v>63</v>
      </c>
      <c r="B318" s="5">
        <v>7168000</v>
      </c>
      <c r="C318" s="19">
        <v>7168000</v>
      </c>
      <c r="D318" s="535"/>
      <c r="E318" s="20" t="s">
        <v>186</v>
      </c>
      <c r="F318" s="4">
        <v>7.6E-3</v>
      </c>
      <c r="G318" s="19">
        <v>55314737</v>
      </c>
      <c r="H318" s="544"/>
      <c r="I318" s="21">
        <v>0</v>
      </c>
      <c r="J318" s="19">
        <v>96373</v>
      </c>
      <c r="K318" s="544"/>
      <c r="L318" s="22">
        <v>28</v>
      </c>
      <c r="M318" s="24">
        <v>8.9999999999999998E-4</v>
      </c>
      <c r="N318" s="12" t="s">
        <v>278</v>
      </c>
      <c r="O318" s="2">
        <v>41.5</v>
      </c>
      <c r="P318" s="18">
        <v>41.5</v>
      </c>
      <c r="Q318" s="535"/>
      <c r="R318" s="2">
        <v>41.9</v>
      </c>
      <c r="S318" s="2">
        <v>1114</v>
      </c>
      <c r="T318" s="18">
        <v>41.9</v>
      </c>
      <c r="U318" s="18">
        <v>1114</v>
      </c>
      <c r="V318" s="18">
        <v>46.68</v>
      </c>
      <c r="W318" s="535"/>
      <c r="X318" s="2">
        <v>22.6</v>
      </c>
      <c r="Y318" s="2">
        <v>379</v>
      </c>
      <c r="Z318" s="18">
        <v>22.6</v>
      </c>
      <c r="AA318" s="18">
        <v>379</v>
      </c>
      <c r="AB318" s="18">
        <v>8.57</v>
      </c>
      <c r="AC318" s="535"/>
      <c r="AD318" s="2">
        <v>105</v>
      </c>
      <c r="AE318" s="2">
        <v>97</v>
      </c>
      <c r="AF318" s="2">
        <v>105</v>
      </c>
      <c r="AG318" s="18">
        <v>97</v>
      </c>
      <c r="AH318" s="18">
        <v>10.19</v>
      </c>
      <c r="AI318" s="535"/>
      <c r="AJ318" s="2">
        <v>167.9</v>
      </c>
      <c r="AK318" s="2">
        <v>78</v>
      </c>
      <c r="AL318" s="18">
        <v>167.9</v>
      </c>
      <c r="AM318" s="18">
        <v>78</v>
      </c>
      <c r="AN318" s="18">
        <v>13.1</v>
      </c>
      <c r="AO318" s="535"/>
      <c r="AP318" s="202">
        <v>9.5715249623614296E-4</v>
      </c>
    </row>
    <row r="319" spans="1:42" x14ac:dyDescent="0.25">
      <c r="A319" s="2" t="s">
        <v>64</v>
      </c>
      <c r="B319" s="18">
        <v>0</v>
      </c>
      <c r="C319" s="18">
        <v>0</v>
      </c>
      <c r="D319" s="535"/>
      <c r="E319" s="18">
        <v>0</v>
      </c>
      <c r="F319" s="4">
        <v>0</v>
      </c>
      <c r="G319" s="18" t="s">
        <v>290</v>
      </c>
      <c r="H319" s="544"/>
      <c r="I319" s="21">
        <v>0</v>
      </c>
      <c r="J319" s="18" t="s">
        <v>291</v>
      </c>
      <c r="K319" s="544"/>
      <c r="L319" s="22">
        <v>0</v>
      </c>
      <c r="M319" s="24">
        <v>0</v>
      </c>
      <c r="N319" s="12" t="s">
        <v>278</v>
      </c>
      <c r="O319" s="2">
        <v>3.7</v>
      </c>
      <c r="P319" s="18">
        <v>3.7</v>
      </c>
      <c r="Q319" s="535"/>
      <c r="R319" s="2">
        <v>4.9000000000000004</v>
      </c>
      <c r="S319" s="2">
        <v>1014</v>
      </c>
      <c r="T319" s="18">
        <v>4.9000000000000004</v>
      </c>
      <c r="U319" s="18">
        <v>1014</v>
      </c>
      <c r="V319" s="18">
        <v>4.97</v>
      </c>
      <c r="W319" s="535"/>
      <c r="X319" s="25" t="s">
        <v>186</v>
      </c>
      <c r="Y319" s="25" t="s">
        <v>186</v>
      </c>
      <c r="Z319" s="18">
        <v>0.179166667</v>
      </c>
      <c r="AA319" s="18">
        <v>70.476190000000003</v>
      </c>
      <c r="AB319" s="18">
        <v>0.01</v>
      </c>
      <c r="AC319" s="535"/>
      <c r="AD319" s="2">
        <v>2.6</v>
      </c>
      <c r="AE319" s="2">
        <v>267</v>
      </c>
      <c r="AF319" s="2">
        <v>2.6</v>
      </c>
      <c r="AG319" s="18">
        <v>267</v>
      </c>
      <c r="AH319" s="18">
        <v>0.69</v>
      </c>
      <c r="AI319" s="535"/>
      <c r="AJ319" s="2">
        <v>6.7</v>
      </c>
      <c r="AK319" s="2">
        <v>143</v>
      </c>
      <c r="AL319" s="18">
        <v>6.7</v>
      </c>
      <c r="AM319" s="18">
        <v>143</v>
      </c>
      <c r="AN319" s="18">
        <v>0.96</v>
      </c>
      <c r="AO319" s="535"/>
      <c r="AP319" s="202">
        <v>8.0858866063876109E-5</v>
      </c>
    </row>
    <row r="320" spans="1:42" x14ac:dyDescent="0.25">
      <c r="A320" s="2" t="s">
        <v>66</v>
      </c>
      <c r="B320" s="5">
        <v>136979000</v>
      </c>
      <c r="C320" s="19">
        <v>136979000</v>
      </c>
      <c r="D320" s="535"/>
      <c r="E320" s="20" t="s">
        <v>186</v>
      </c>
      <c r="F320" s="4">
        <v>7.6E-3</v>
      </c>
      <c r="G320" s="19">
        <v>55314737</v>
      </c>
      <c r="H320" s="544"/>
      <c r="I320" s="21">
        <v>0</v>
      </c>
      <c r="J320" s="19">
        <v>1841672</v>
      </c>
      <c r="K320" s="544"/>
      <c r="L320" s="22">
        <v>88</v>
      </c>
      <c r="M320" s="24">
        <v>2.8999999999999998E-3</v>
      </c>
      <c r="N320" s="12" t="s">
        <v>278</v>
      </c>
      <c r="O320" s="2">
        <v>37.6</v>
      </c>
      <c r="P320" s="18">
        <v>37.6</v>
      </c>
      <c r="Q320" s="535"/>
      <c r="R320" s="2">
        <v>39.6</v>
      </c>
      <c r="S320" s="2">
        <v>1200</v>
      </c>
      <c r="T320" s="18">
        <v>39.6</v>
      </c>
      <c r="U320" s="18">
        <v>1200</v>
      </c>
      <c r="V320" s="18">
        <v>47.52</v>
      </c>
      <c r="W320" s="535"/>
      <c r="X320" s="2">
        <v>101.1</v>
      </c>
      <c r="Y320" s="2">
        <v>89</v>
      </c>
      <c r="Z320" s="18">
        <v>101.1</v>
      </c>
      <c r="AA320" s="18">
        <v>89</v>
      </c>
      <c r="AB320" s="18">
        <v>9</v>
      </c>
      <c r="AC320" s="535"/>
      <c r="AD320" s="2">
        <v>24.6</v>
      </c>
      <c r="AE320" s="2">
        <v>241</v>
      </c>
      <c r="AF320" s="2">
        <v>24.6</v>
      </c>
      <c r="AG320" s="18">
        <v>241</v>
      </c>
      <c r="AH320" s="18">
        <v>5.93</v>
      </c>
      <c r="AI320" s="535"/>
      <c r="AJ320" s="2">
        <v>58.9</v>
      </c>
      <c r="AK320" s="2">
        <v>97</v>
      </c>
      <c r="AL320" s="18">
        <v>58.9</v>
      </c>
      <c r="AM320" s="18">
        <v>97</v>
      </c>
      <c r="AN320" s="18">
        <v>5.71</v>
      </c>
      <c r="AO320" s="535"/>
      <c r="AP320" s="202">
        <v>8.3082863042968516E-4</v>
      </c>
    </row>
    <row r="321" spans="1:42" x14ac:dyDescent="0.25">
      <c r="A321" s="2" t="s">
        <v>59</v>
      </c>
      <c r="B321" s="5">
        <v>7146388000</v>
      </c>
      <c r="C321" s="19">
        <v>7146388000</v>
      </c>
      <c r="D321" s="535"/>
      <c r="E321" s="5">
        <v>817310000</v>
      </c>
      <c r="F321" s="4">
        <v>0.1129</v>
      </c>
      <c r="G321" s="19">
        <v>823179409</v>
      </c>
      <c r="H321" s="544"/>
      <c r="I321" s="21">
        <v>0.12</v>
      </c>
      <c r="J321" s="19">
        <v>96082618</v>
      </c>
      <c r="K321" s="544"/>
      <c r="L321" s="23">
        <v>3659</v>
      </c>
      <c r="M321" s="24">
        <v>0.1215</v>
      </c>
      <c r="N321" s="12" t="s">
        <v>278</v>
      </c>
      <c r="O321" s="2">
        <v>2708.1</v>
      </c>
      <c r="P321" s="18">
        <v>2708.1</v>
      </c>
      <c r="Q321" s="535"/>
      <c r="R321" s="2">
        <v>79.900000000000006</v>
      </c>
      <c r="S321" s="2">
        <v>1234</v>
      </c>
      <c r="T321" s="18">
        <v>79.900000000000006</v>
      </c>
      <c r="U321" s="18">
        <v>1234</v>
      </c>
      <c r="V321" s="18">
        <v>98.6</v>
      </c>
      <c r="W321" s="535"/>
      <c r="X321" s="2">
        <v>0.7</v>
      </c>
      <c r="Y321" s="2">
        <v>301</v>
      </c>
      <c r="Z321" s="18">
        <v>0.7</v>
      </c>
      <c r="AA321" s="18">
        <v>301</v>
      </c>
      <c r="AB321" s="18">
        <v>0.21</v>
      </c>
      <c r="AC321" s="535"/>
      <c r="AD321" s="20" t="s">
        <v>186</v>
      </c>
      <c r="AE321" s="20" t="s">
        <v>186</v>
      </c>
      <c r="AF321" s="2">
        <v>4633.3999999999996</v>
      </c>
      <c r="AG321" s="18">
        <v>264.35897399999999</v>
      </c>
      <c r="AH321" s="26">
        <v>1224.8800000000001</v>
      </c>
      <c r="AI321" s="535"/>
      <c r="AJ321" s="2">
        <v>19.3</v>
      </c>
      <c r="AK321" s="2">
        <v>69</v>
      </c>
      <c r="AL321" s="18">
        <v>19.3</v>
      </c>
      <c r="AM321" s="18">
        <v>69</v>
      </c>
      <c r="AN321" s="18">
        <v>1.33</v>
      </c>
      <c r="AO321" s="535"/>
      <c r="AP321" s="202">
        <v>1.6151227635284263E-2</v>
      </c>
    </row>
    <row r="322" spans="1:42" x14ac:dyDescent="0.25">
      <c r="A322" s="2" t="s">
        <v>60</v>
      </c>
      <c r="B322" s="18">
        <v>0</v>
      </c>
      <c r="C322" s="18">
        <v>0</v>
      </c>
      <c r="D322" s="535"/>
      <c r="E322" s="18">
        <v>0</v>
      </c>
      <c r="F322" s="4">
        <v>0</v>
      </c>
      <c r="G322" s="18" t="s">
        <v>290</v>
      </c>
      <c r="H322" s="544"/>
      <c r="I322" s="21">
        <v>0</v>
      </c>
      <c r="J322" s="18" t="s">
        <v>291</v>
      </c>
      <c r="K322" s="544"/>
      <c r="L322" s="22">
        <v>0</v>
      </c>
      <c r="M322" s="24">
        <v>0</v>
      </c>
      <c r="N322" s="12" t="s">
        <v>278</v>
      </c>
      <c r="O322" s="2">
        <v>7.4</v>
      </c>
      <c r="P322" s="18">
        <v>7.4</v>
      </c>
      <c r="Q322" s="535"/>
      <c r="R322" s="2">
        <v>8.8000000000000007</v>
      </c>
      <c r="S322" s="2">
        <v>1290</v>
      </c>
      <c r="T322" s="18">
        <v>8.8000000000000007</v>
      </c>
      <c r="U322" s="18">
        <v>1290</v>
      </c>
      <c r="V322" s="18">
        <v>11.35</v>
      </c>
      <c r="W322" s="535"/>
      <c r="X322" s="20" t="s">
        <v>186</v>
      </c>
      <c r="Y322" s="20" t="s">
        <v>186</v>
      </c>
      <c r="Z322" s="18">
        <v>0.179166667</v>
      </c>
      <c r="AA322" s="18">
        <v>70.476190000000003</v>
      </c>
      <c r="AB322" s="18">
        <v>0.01</v>
      </c>
      <c r="AC322" s="535"/>
      <c r="AD322" s="2">
        <v>3.1</v>
      </c>
      <c r="AE322" s="2">
        <v>302</v>
      </c>
      <c r="AF322" s="2">
        <v>3.1</v>
      </c>
      <c r="AG322" s="18">
        <v>302</v>
      </c>
      <c r="AH322" s="18">
        <v>0.94</v>
      </c>
      <c r="AI322" s="535"/>
      <c r="AJ322" s="2">
        <v>0.6</v>
      </c>
      <c r="AK322" s="2">
        <v>136</v>
      </c>
      <c r="AL322" s="18">
        <v>0.6</v>
      </c>
      <c r="AM322" s="18">
        <v>136</v>
      </c>
      <c r="AN322" s="18">
        <v>0.08</v>
      </c>
      <c r="AO322" s="535"/>
      <c r="AP322" s="202">
        <v>1.5093463966469678E-4</v>
      </c>
    </row>
    <row r="323" spans="1:42" x14ac:dyDescent="0.25">
      <c r="A323" s="2" t="s">
        <v>67</v>
      </c>
      <c r="B323" s="20" t="s">
        <v>186</v>
      </c>
      <c r="C323" s="19">
        <v>139990706</v>
      </c>
      <c r="D323" s="535"/>
      <c r="E323" s="5">
        <v>299165000</v>
      </c>
      <c r="F323" s="4">
        <v>4.1300000000000003E-2</v>
      </c>
      <c r="G323" s="19">
        <v>301313416</v>
      </c>
      <c r="H323" s="544"/>
      <c r="I323" s="21">
        <v>0</v>
      </c>
      <c r="J323" s="19">
        <v>1882164</v>
      </c>
      <c r="K323" s="544"/>
      <c r="L323" s="22">
        <v>201</v>
      </c>
      <c r="M323" s="24">
        <v>6.7000000000000002E-3</v>
      </c>
      <c r="N323" s="12" t="s">
        <v>278</v>
      </c>
      <c r="O323" s="2">
        <v>254.2</v>
      </c>
      <c r="P323" s="18">
        <v>254.2</v>
      </c>
      <c r="Q323" s="535"/>
      <c r="R323" s="2">
        <v>64.5</v>
      </c>
      <c r="S323" s="2">
        <v>1301</v>
      </c>
      <c r="T323" s="18">
        <v>64.5</v>
      </c>
      <c r="U323" s="18">
        <v>1301</v>
      </c>
      <c r="V323" s="18">
        <v>83.91</v>
      </c>
      <c r="W323" s="535"/>
      <c r="X323" s="2">
        <v>154.69999999999999</v>
      </c>
      <c r="Y323" s="2">
        <v>145</v>
      </c>
      <c r="Z323" s="18">
        <v>154.69999999999999</v>
      </c>
      <c r="AA323" s="18">
        <v>145</v>
      </c>
      <c r="AB323" s="18">
        <v>22.43</v>
      </c>
      <c r="AC323" s="535"/>
      <c r="AD323" s="2">
        <v>923.3</v>
      </c>
      <c r="AE323" s="2">
        <v>282</v>
      </c>
      <c r="AF323" s="2">
        <v>923.3</v>
      </c>
      <c r="AG323" s="18">
        <v>282</v>
      </c>
      <c r="AH323" s="18">
        <v>260.37</v>
      </c>
      <c r="AI323" s="535"/>
      <c r="AJ323" s="2">
        <v>59.7</v>
      </c>
      <c r="AK323" s="2">
        <v>158</v>
      </c>
      <c r="AL323" s="18">
        <v>59.7</v>
      </c>
      <c r="AM323" s="18">
        <v>158</v>
      </c>
      <c r="AN323" s="18">
        <v>9.43</v>
      </c>
      <c r="AO323" s="535"/>
      <c r="AP323" s="202">
        <v>4.5850416913374402E-3</v>
      </c>
    </row>
    <row r="324" spans="1:42" x14ac:dyDescent="0.25">
      <c r="A324" s="2" t="s">
        <v>68</v>
      </c>
      <c r="B324" s="5">
        <v>1028386000</v>
      </c>
      <c r="C324" s="19">
        <v>1028386000</v>
      </c>
      <c r="D324" s="535"/>
      <c r="E324" s="18">
        <v>0</v>
      </c>
      <c r="F324" s="4">
        <v>0</v>
      </c>
      <c r="G324" s="18" t="s">
        <v>290</v>
      </c>
      <c r="H324" s="544"/>
      <c r="I324" s="21">
        <v>0.02</v>
      </c>
      <c r="J324" s="19">
        <v>13826568</v>
      </c>
      <c r="K324" s="544"/>
      <c r="L324" s="22">
        <v>473</v>
      </c>
      <c r="M324" s="24">
        <v>1.5699999999999999E-2</v>
      </c>
      <c r="N324" s="12" t="s">
        <v>278</v>
      </c>
      <c r="O324" s="2">
        <v>1220.0999999999999</v>
      </c>
      <c r="P324" s="18">
        <v>1220.0999999999999</v>
      </c>
      <c r="Q324" s="535"/>
      <c r="R324" s="2">
        <v>31</v>
      </c>
      <c r="S324" s="2">
        <v>1065</v>
      </c>
      <c r="T324" s="18">
        <v>31</v>
      </c>
      <c r="U324" s="18">
        <v>1065</v>
      </c>
      <c r="V324" s="18">
        <v>33.020000000000003</v>
      </c>
      <c r="W324" s="535"/>
      <c r="X324" s="2">
        <v>0.3</v>
      </c>
      <c r="Y324" s="2">
        <v>429</v>
      </c>
      <c r="Z324" s="18">
        <v>0.3</v>
      </c>
      <c r="AA324" s="18">
        <v>429</v>
      </c>
      <c r="AB324" s="18">
        <v>0.13</v>
      </c>
      <c r="AC324" s="535"/>
      <c r="AD324" s="2">
        <v>5702.3</v>
      </c>
      <c r="AE324" s="2">
        <v>278</v>
      </c>
      <c r="AF324" s="2">
        <v>5702.3</v>
      </c>
      <c r="AG324" s="18">
        <v>278</v>
      </c>
      <c r="AH324" s="26">
        <v>1585.24</v>
      </c>
      <c r="AI324" s="535"/>
      <c r="AJ324" s="2">
        <v>10.3</v>
      </c>
      <c r="AK324" s="2">
        <v>97</v>
      </c>
      <c r="AL324" s="18">
        <v>10.3</v>
      </c>
      <c r="AM324" s="18">
        <v>97</v>
      </c>
      <c r="AN324" s="18">
        <v>1</v>
      </c>
      <c r="AO324" s="535"/>
      <c r="AP324" s="202">
        <v>1.9739334554505893E-2</v>
      </c>
    </row>
    <row r="325" spans="1:42" x14ac:dyDescent="0.25">
      <c r="A325" s="2" t="s">
        <v>69</v>
      </c>
      <c r="B325" s="20" t="s">
        <v>186</v>
      </c>
      <c r="C325" s="19">
        <v>139990706</v>
      </c>
      <c r="D325" s="535"/>
      <c r="E325" s="20" t="s">
        <v>186</v>
      </c>
      <c r="F325" s="4">
        <v>7.6E-3</v>
      </c>
      <c r="G325" s="19">
        <v>55314737</v>
      </c>
      <c r="H325" s="544"/>
      <c r="I325" s="21">
        <v>0</v>
      </c>
      <c r="J325" s="19">
        <v>1882164</v>
      </c>
      <c r="K325" s="544"/>
      <c r="L325" s="22">
        <v>89</v>
      </c>
      <c r="M325" s="24">
        <v>3.0000000000000001E-3</v>
      </c>
      <c r="N325" s="12" t="s">
        <v>278</v>
      </c>
      <c r="O325" s="2">
        <v>48</v>
      </c>
      <c r="P325" s="18">
        <v>48</v>
      </c>
      <c r="Q325" s="535"/>
      <c r="R325" s="2">
        <v>17.3</v>
      </c>
      <c r="S325" s="2">
        <v>1124</v>
      </c>
      <c r="T325" s="18">
        <v>17.3</v>
      </c>
      <c r="U325" s="18">
        <v>1124</v>
      </c>
      <c r="V325" s="18">
        <v>19.45</v>
      </c>
      <c r="W325" s="535"/>
      <c r="X325" s="20" t="s">
        <v>186</v>
      </c>
      <c r="Y325" s="20" t="s">
        <v>186</v>
      </c>
      <c r="Z325" s="18">
        <v>0.179166667</v>
      </c>
      <c r="AA325" s="18">
        <v>70.476190000000003</v>
      </c>
      <c r="AB325" s="18">
        <v>0.01</v>
      </c>
      <c r="AC325" s="535"/>
      <c r="AD325" s="2">
        <v>166.1</v>
      </c>
      <c r="AE325" s="2">
        <v>270</v>
      </c>
      <c r="AF325" s="2">
        <v>166.1</v>
      </c>
      <c r="AG325" s="18">
        <v>270</v>
      </c>
      <c r="AH325" s="18">
        <v>44.85</v>
      </c>
      <c r="AI325" s="535"/>
      <c r="AJ325" s="2">
        <v>48.3</v>
      </c>
      <c r="AK325" s="2">
        <v>137</v>
      </c>
      <c r="AL325" s="18">
        <v>48.3</v>
      </c>
      <c r="AM325" s="18">
        <v>137</v>
      </c>
      <c r="AN325" s="18">
        <v>6.62</v>
      </c>
      <c r="AO325" s="535"/>
      <c r="AP325" s="202">
        <v>8.6449736448253008E-4</v>
      </c>
    </row>
    <row r="326" spans="1:42" x14ac:dyDescent="0.25">
      <c r="A326" s="2" t="s">
        <v>70</v>
      </c>
      <c r="B326" s="5">
        <v>680550000</v>
      </c>
      <c r="C326" s="19">
        <v>680550000</v>
      </c>
      <c r="D326" s="535"/>
      <c r="E326" s="5">
        <v>225451000</v>
      </c>
      <c r="F326" s="4">
        <v>3.1199999999999999E-2</v>
      </c>
      <c r="G326" s="19">
        <v>227070048</v>
      </c>
      <c r="H326" s="544"/>
      <c r="I326" s="21">
        <v>0.01</v>
      </c>
      <c r="J326" s="19">
        <v>9149941</v>
      </c>
      <c r="K326" s="544"/>
      <c r="L326" s="22">
        <v>416</v>
      </c>
      <c r="M326" s="24">
        <v>1.38E-2</v>
      </c>
      <c r="N326" s="12" t="s">
        <v>278</v>
      </c>
      <c r="O326" s="2">
        <v>1513.3</v>
      </c>
      <c r="P326" s="18">
        <v>1513.3</v>
      </c>
      <c r="Q326" s="535"/>
      <c r="R326" s="2">
        <v>1124.4000000000001</v>
      </c>
      <c r="S326" s="2">
        <v>1211</v>
      </c>
      <c r="T326" s="18">
        <v>1124.4000000000001</v>
      </c>
      <c r="U326" s="18">
        <v>1211</v>
      </c>
      <c r="V326" s="26">
        <v>1361.65</v>
      </c>
      <c r="W326" s="535"/>
      <c r="X326" s="2">
        <v>108.9</v>
      </c>
      <c r="Y326" s="2">
        <v>424</v>
      </c>
      <c r="Z326" s="18">
        <v>108.9</v>
      </c>
      <c r="AA326" s="18">
        <v>424</v>
      </c>
      <c r="AB326" s="18">
        <v>46.17</v>
      </c>
      <c r="AC326" s="535"/>
      <c r="AD326" s="2">
        <v>3329.9</v>
      </c>
      <c r="AE326" s="2">
        <v>280</v>
      </c>
      <c r="AF326" s="2">
        <v>3329.9</v>
      </c>
      <c r="AG326" s="18">
        <v>280</v>
      </c>
      <c r="AH326" s="18">
        <v>932.37</v>
      </c>
      <c r="AI326" s="535"/>
      <c r="AJ326" s="2">
        <v>88.2</v>
      </c>
      <c r="AK326" s="2">
        <v>100</v>
      </c>
      <c r="AL326" s="18">
        <v>88.2</v>
      </c>
      <c r="AM326" s="18">
        <v>100</v>
      </c>
      <c r="AN326" s="18">
        <v>8.82</v>
      </c>
      <c r="AO326" s="535"/>
      <c r="AP326" s="202">
        <v>2.863312516292825E-2</v>
      </c>
    </row>
    <row r="327" spans="1:42" x14ac:dyDescent="0.25">
      <c r="A327" s="2" t="s">
        <v>71</v>
      </c>
      <c r="B327" s="20" t="s">
        <v>186</v>
      </c>
      <c r="C327" s="19">
        <v>139990706</v>
      </c>
      <c r="D327" s="535"/>
      <c r="E327" s="20" t="s">
        <v>186</v>
      </c>
      <c r="F327" s="4">
        <v>7.6E-3</v>
      </c>
      <c r="G327" s="19">
        <v>55314737</v>
      </c>
      <c r="H327" s="544"/>
      <c r="I327" s="21">
        <v>0</v>
      </c>
      <c r="J327" s="19">
        <v>1882164</v>
      </c>
      <c r="K327" s="544"/>
      <c r="L327" s="22">
        <v>89</v>
      </c>
      <c r="M327" s="24">
        <v>3.0000000000000001E-3</v>
      </c>
      <c r="N327" s="12" t="s">
        <v>278</v>
      </c>
      <c r="O327" s="27" t="s">
        <v>61</v>
      </c>
      <c r="P327" s="18">
        <v>4.5</v>
      </c>
      <c r="Q327" s="535"/>
      <c r="R327" s="27" t="s">
        <v>61</v>
      </c>
      <c r="S327" s="27" t="s">
        <v>61</v>
      </c>
      <c r="T327" s="18">
        <v>4.7</v>
      </c>
      <c r="U327" s="18">
        <v>1156</v>
      </c>
      <c r="V327" s="18">
        <v>5.47</v>
      </c>
      <c r="W327" s="535"/>
      <c r="X327" s="27" t="s">
        <v>61</v>
      </c>
      <c r="Y327" s="27" t="s">
        <v>61</v>
      </c>
      <c r="Z327" s="18">
        <v>0.53333333299999997</v>
      </c>
      <c r="AA327" s="18">
        <v>222</v>
      </c>
      <c r="AB327" s="18">
        <v>0.12</v>
      </c>
      <c r="AC327" s="535"/>
      <c r="AD327" s="27" t="s">
        <v>61</v>
      </c>
      <c r="AE327" s="27" t="s">
        <v>61</v>
      </c>
      <c r="AF327" s="2">
        <v>5.6</v>
      </c>
      <c r="AG327" s="18">
        <v>259</v>
      </c>
      <c r="AH327" s="18">
        <v>1.45</v>
      </c>
      <c r="AI327" s="535"/>
      <c r="AJ327" s="27" t="s">
        <v>61</v>
      </c>
      <c r="AK327" s="27" t="s">
        <v>61</v>
      </c>
      <c r="AL327" s="18">
        <v>6.75</v>
      </c>
      <c r="AM327" s="18">
        <v>97</v>
      </c>
      <c r="AN327" s="18">
        <v>0.65</v>
      </c>
      <c r="AO327" s="535"/>
      <c r="AP327" s="202">
        <v>9.3853680950595577E-5</v>
      </c>
    </row>
    <row r="328" spans="1:42" x14ac:dyDescent="0.25">
      <c r="A328" s="2" t="s">
        <v>72</v>
      </c>
      <c r="B328" s="5">
        <v>2216532000</v>
      </c>
      <c r="C328" s="19">
        <v>2216532000</v>
      </c>
      <c r="D328" s="535"/>
      <c r="E328" s="20" t="s">
        <v>186</v>
      </c>
      <c r="F328" s="4">
        <v>7.6E-3</v>
      </c>
      <c r="G328" s="19">
        <v>55314737</v>
      </c>
      <c r="H328" s="544"/>
      <c r="I328" s="21">
        <v>0.04</v>
      </c>
      <c r="J328" s="19">
        <v>29801097</v>
      </c>
      <c r="K328" s="544"/>
      <c r="L328" s="23">
        <v>1044</v>
      </c>
      <c r="M328" s="24">
        <v>3.4700000000000002E-2</v>
      </c>
      <c r="N328" s="12" t="s">
        <v>278</v>
      </c>
      <c r="O328" s="2">
        <v>146</v>
      </c>
      <c r="P328" s="18">
        <v>146</v>
      </c>
      <c r="Q328" s="535"/>
      <c r="R328" s="2">
        <v>228.7</v>
      </c>
      <c r="S328" s="2">
        <v>1234</v>
      </c>
      <c r="T328" s="18">
        <v>228.7</v>
      </c>
      <c r="U328" s="18">
        <v>1234</v>
      </c>
      <c r="V328" s="18">
        <v>282.22000000000003</v>
      </c>
      <c r="W328" s="535"/>
      <c r="X328" s="20" t="s">
        <v>186</v>
      </c>
      <c r="Y328" s="20" t="s">
        <v>186</v>
      </c>
      <c r="Z328" s="18">
        <v>0.179166667</v>
      </c>
      <c r="AA328" s="18">
        <v>70.476190000000003</v>
      </c>
      <c r="AB328" s="18">
        <v>0.01</v>
      </c>
      <c r="AC328" s="535"/>
      <c r="AD328" s="2">
        <v>30.5</v>
      </c>
      <c r="AE328" s="2">
        <v>241</v>
      </c>
      <c r="AF328" s="2">
        <v>30.5</v>
      </c>
      <c r="AG328" s="18">
        <v>241</v>
      </c>
      <c r="AH328" s="18">
        <v>7.35</v>
      </c>
      <c r="AI328" s="535"/>
      <c r="AJ328" s="20" t="s">
        <v>186</v>
      </c>
      <c r="AK328" s="20" t="s">
        <v>186</v>
      </c>
      <c r="AL328" s="18">
        <v>74.266666999999998</v>
      </c>
      <c r="AM328" s="18">
        <v>132</v>
      </c>
      <c r="AN328" s="18">
        <v>9.8000000000000007</v>
      </c>
      <c r="AO328" s="535"/>
      <c r="AP328" s="202">
        <v>3.6492953696658187E-3</v>
      </c>
    </row>
    <row r="329" spans="1:42" x14ac:dyDescent="0.25">
      <c r="A329" s="2" t="s">
        <v>74</v>
      </c>
      <c r="B329" s="20" t="s">
        <v>186</v>
      </c>
      <c r="C329" s="19">
        <v>139990706</v>
      </c>
      <c r="D329" s="535"/>
      <c r="E329" s="20" t="s">
        <v>186</v>
      </c>
      <c r="F329" s="4">
        <v>7.6E-3</v>
      </c>
      <c r="G329" s="19">
        <v>55314737</v>
      </c>
      <c r="H329" s="544"/>
      <c r="I329" s="21">
        <v>0</v>
      </c>
      <c r="J329" s="19">
        <v>1882164</v>
      </c>
      <c r="K329" s="544"/>
      <c r="L329" s="22">
        <v>89</v>
      </c>
      <c r="M329" s="24">
        <v>3.0000000000000001E-3</v>
      </c>
      <c r="N329" s="12" t="s">
        <v>278</v>
      </c>
      <c r="O329" s="2">
        <v>1553</v>
      </c>
      <c r="P329" s="18">
        <v>1553</v>
      </c>
      <c r="Q329" s="535"/>
      <c r="R329" s="2">
        <v>496.1</v>
      </c>
      <c r="S329" s="2">
        <v>1416</v>
      </c>
      <c r="T329" s="18">
        <v>496.1</v>
      </c>
      <c r="U329" s="18">
        <v>1416</v>
      </c>
      <c r="V329" s="18">
        <v>702.48</v>
      </c>
      <c r="W329" s="535"/>
      <c r="X329" s="20" t="s">
        <v>186</v>
      </c>
      <c r="Y329" s="20" t="s">
        <v>186</v>
      </c>
      <c r="Z329" s="18">
        <v>0.179166667</v>
      </c>
      <c r="AA329" s="18">
        <v>70.476190000000003</v>
      </c>
      <c r="AB329" s="18">
        <v>0.01</v>
      </c>
      <c r="AC329" s="535"/>
      <c r="AD329" s="20" t="s">
        <v>186</v>
      </c>
      <c r="AE329" s="20" t="s">
        <v>186</v>
      </c>
      <c r="AF329" s="2">
        <v>4633.3999999999996</v>
      </c>
      <c r="AG329" s="18">
        <v>264.35897399999999</v>
      </c>
      <c r="AH329" s="26">
        <v>1224.8800000000001</v>
      </c>
      <c r="AI329" s="535"/>
      <c r="AJ329" s="2">
        <v>4.4000000000000004</v>
      </c>
      <c r="AK329" s="2">
        <v>134</v>
      </c>
      <c r="AL329" s="18">
        <v>4.4000000000000004</v>
      </c>
      <c r="AM329" s="18">
        <v>134</v>
      </c>
      <c r="AN329" s="18">
        <v>0.59</v>
      </c>
      <c r="AO329" s="535"/>
      <c r="AP329" s="202">
        <v>2.3500728389590528E-2</v>
      </c>
    </row>
    <row r="330" spans="1:42" x14ac:dyDescent="0.25">
      <c r="A330" s="2" t="s">
        <v>75</v>
      </c>
      <c r="B330" s="5">
        <v>1645990000</v>
      </c>
      <c r="C330" s="19">
        <v>1645990000</v>
      </c>
      <c r="D330" s="535"/>
      <c r="E330" s="20" t="s">
        <v>186</v>
      </c>
      <c r="F330" s="4">
        <v>7.6E-3</v>
      </c>
      <c r="G330" s="19">
        <v>55314737</v>
      </c>
      <c r="H330" s="544"/>
      <c r="I330" s="21">
        <v>0.03</v>
      </c>
      <c r="J330" s="19">
        <v>22130205</v>
      </c>
      <c r="K330" s="544"/>
      <c r="L330" s="22">
        <v>782</v>
      </c>
      <c r="M330" s="24">
        <v>2.5999999999999999E-2</v>
      </c>
      <c r="N330" s="12" t="s">
        <v>278</v>
      </c>
      <c r="O330" s="2">
        <v>269.89999999999998</v>
      </c>
      <c r="P330" s="18">
        <v>269.89999999999998</v>
      </c>
      <c r="Q330" s="535"/>
      <c r="R330" s="2">
        <v>16.8</v>
      </c>
      <c r="S330" s="2">
        <v>997</v>
      </c>
      <c r="T330" s="18">
        <v>16.8</v>
      </c>
      <c r="U330" s="18">
        <v>997</v>
      </c>
      <c r="V330" s="18">
        <v>16.75</v>
      </c>
      <c r="W330" s="535"/>
      <c r="X330" s="2">
        <v>0.2</v>
      </c>
      <c r="Y330" s="2">
        <v>410</v>
      </c>
      <c r="Z330" s="18">
        <v>0.2</v>
      </c>
      <c r="AA330" s="18">
        <v>410</v>
      </c>
      <c r="AB330" s="18">
        <v>0.08</v>
      </c>
      <c r="AC330" s="535"/>
      <c r="AD330" s="2">
        <v>861.6</v>
      </c>
      <c r="AE330" s="2">
        <v>454</v>
      </c>
      <c r="AF330" s="2">
        <v>861.6</v>
      </c>
      <c r="AG330" s="18">
        <v>454</v>
      </c>
      <c r="AH330" s="18">
        <v>391.17</v>
      </c>
      <c r="AI330" s="535"/>
      <c r="AJ330" s="2">
        <v>12.3</v>
      </c>
      <c r="AK330" s="2">
        <v>64</v>
      </c>
      <c r="AL330" s="18">
        <v>12.3</v>
      </c>
      <c r="AM330" s="18">
        <v>64</v>
      </c>
      <c r="AN330" s="18">
        <v>0.79</v>
      </c>
      <c r="AO330" s="535"/>
      <c r="AP330" s="202">
        <v>4.9828556987538825E-3</v>
      </c>
    </row>
    <row r="331" spans="1:42" x14ac:dyDescent="0.25">
      <c r="A331" s="2" t="s">
        <v>76</v>
      </c>
      <c r="B331" s="5">
        <v>4483384000</v>
      </c>
      <c r="C331" s="19">
        <v>4483384000</v>
      </c>
      <c r="D331" s="535"/>
      <c r="E331" s="5">
        <v>60954000</v>
      </c>
      <c r="F331" s="4">
        <v>8.3999999999999995E-3</v>
      </c>
      <c r="G331" s="19">
        <v>61391733</v>
      </c>
      <c r="H331" s="544"/>
      <c r="I331" s="21">
        <v>0.08</v>
      </c>
      <c r="J331" s="19">
        <v>60278741</v>
      </c>
      <c r="K331" s="544"/>
      <c r="L331" s="23">
        <v>2089</v>
      </c>
      <c r="M331" s="24">
        <v>6.9400000000000003E-2</v>
      </c>
      <c r="N331" s="12" t="s">
        <v>278</v>
      </c>
      <c r="O331" s="2">
        <v>4678.8999999999996</v>
      </c>
      <c r="P331" s="18">
        <v>4678.8999999999996</v>
      </c>
      <c r="Q331" s="535"/>
      <c r="R331" s="2">
        <v>5858.5</v>
      </c>
      <c r="S331" s="2">
        <v>1302</v>
      </c>
      <c r="T331" s="18">
        <v>5858.5</v>
      </c>
      <c r="U331" s="18">
        <v>1302</v>
      </c>
      <c r="V331" s="26">
        <v>7627.77</v>
      </c>
      <c r="W331" s="535"/>
      <c r="X331" s="2">
        <v>2.2000000000000002</v>
      </c>
      <c r="Y331" s="2">
        <v>423</v>
      </c>
      <c r="Z331" s="18">
        <v>2.2000000000000002</v>
      </c>
      <c r="AA331" s="18">
        <v>423</v>
      </c>
      <c r="AB331" s="18">
        <v>0.93</v>
      </c>
      <c r="AC331" s="535"/>
      <c r="AD331" s="2">
        <v>311</v>
      </c>
      <c r="AE331" s="2">
        <v>206</v>
      </c>
      <c r="AF331" s="2">
        <v>311</v>
      </c>
      <c r="AG331" s="18">
        <v>206</v>
      </c>
      <c r="AH331" s="18">
        <v>64.069999999999993</v>
      </c>
      <c r="AI331" s="535"/>
      <c r="AJ331" s="2">
        <v>175.2</v>
      </c>
      <c r="AK331" s="2">
        <v>85</v>
      </c>
      <c r="AL331" s="18">
        <v>175.2</v>
      </c>
      <c r="AM331" s="18">
        <v>85</v>
      </c>
      <c r="AN331" s="18">
        <v>14.89</v>
      </c>
      <c r="AO331" s="535"/>
      <c r="AP331" s="202">
        <v>9.3951874066116575E-2</v>
      </c>
    </row>
    <row r="332" spans="1:42" x14ac:dyDescent="0.25">
      <c r="A332" s="2" t="s">
        <v>77</v>
      </c>
      <c r="B332" s="18">
        <v>0</v>
      </c>
      <c r="C332" s="18">
        <v>0</v>
      </c>
      <c r="D332" s="535"/>
      <c r="E332" s="20" t="s">
        <v>186</v>
      </c>
      <c r="F332" s="4">
        <v>7.6E-3</v>
      </c>
      <c r="G332" s="19">
        <v>55314737</v>
      </c>
      <c r="H332" s="544"/>
      <c r="I332" s="21">
        <v>0</v>
      </c>
      <c r="J332" s="18" t="s">
        <v>291</v>
      </c>
      <c r="K332" s="544"/>
      <c r="L332" s="22">
        <v>25</v>
      </c>
      <c r="M332" s="24">
        <v>8.0000000000000004E-4</v>
      </c>
      <c r="N332" s="12" t="s">
        <v>278</v>
      </c>
      <c r="O332" s="2">
        <v>585.4</v>
      </c>
      <c r="P332" s="18">
        <v>585.4</v>
      </c>
      <c r="Q332" s="535"/>
      <c r="R332" s="2">
        <v>699</v>
      </c>
      <c r="S332" s="2">
        <v>1345</v>
      </c>
      <c r="T332" s="18">
        <v>699</v>
      </c>
      <c r="U332" s="18">
        <v>1345</v>
      </c>
      <c r="V332" s="18">
        <v>940.16</v>
      </c>
      <c r="W332" s="535"/>
      <c r="X332" s="20" t="s">
        <v>186</v>
      </c>
      <c r="Y332" s="20" t="s">
        <v>186</v>
      </c>
      <c r="Z332" s="18">
        <v>0.179166667</v>
      </c>
      <c r="AA332" s="18">
        <v>70.476190000000003</v>
      </c>
      <c r="AB332" s="18">
        <v>0.01</v>
      </c>
      <c r="AC332" s="535"/>
      <c r="AD332" s="2">
        <v>59.5</v>
      </c>
      <c r="AE332" s="2">
        <v>147</v>
      </c>
      <c r="AF332" s="2">
        <v>59.5</v>
      </c>
      <c r="AG332" s="18">
        <v>147</v>
      </c>
      <c r="AH332" s="18">
        <v>8.75</v>
      </c>
      <c r="AI332" s="535"/>
      <c r="AJ332" s="2">
        <v>22.8</v>
      </c>
      <c r="AK332" s="2">
        <v>134</v>
      </c>
      <c r="AL332" s="18">
        <v>22.8</v>
      </c>
      <c r="AM332" s="18">
        <v>134</v>
      </c>
      <c r="AN332" s="18">
        <v>3.06</v>
      </c>
      <c r="AO332" s="535"/>
      <c r="AP332" s="202">
        <v>1.1603956762626816E-2</v>
      </c>
    </row>
    <row r="333" spans="1:42" x14ac:dyDescent="0.25">
      <c r="A333" s="2" t="s">
        <v>79</v>
      </c>
      <c r="B333" s="20" t="s">
        <v>186</v>
      </c>
      <c r="C333" s="19">
        <v>139990706</v>
      </c>
      <c r="D333" s="535"/>
      <c r="E333" s="5">
        <v>1622000</v>
      </c>
      <c r="F333" s="4">
        <v>2.0000000000000001E-4</v>
      </c>
      <c r="G333" s="19">
        <v>1633648</v>
      </c>
      <c r="H333" s="544"/>
      <c r="I333" s="21">
        <v>0</v>
      </c>
      <c r="J333" s="19">
        <v>1882164</v>
      </c>
      <c r="K333" s="544"/>
      <c r="L333" s="22">
        <v>65</v>
      </c>
      <c r="M333" s="24">
        <v>2.2000000000000001E-3</v>
      </c>
      <c r="N333" s="12" t="s">
        <v>278</v>
      </c>
      <c r="O333" s="27" t="s">
        <v>61</v>
      </c>
      <c r="P333" s="18">
        <v>4.5</v>
      </c>
      <c r="Q333" s="535"/>
      <c r="R333" s="27" t="s">
        <v>61</v>
      </c>
      <c r="S333" s="27" t="s">
        <v>61</v>
      </c>
      <c r="T333" s="18">
        <v>4.7</v>
      </c>
      <c r="U333" s="18">
        <v>1156</v>
      </c>
      <c r="V333" s="18">
        <v>5.47</v>
      </c>
      <c r="W333" s="535"/>
      <c r="X333" s="27" t="s">
        <v>61</v>
      </c>
      <c r="Y333" s="27" t="s">
        <v>61</v>
      </c>
      <c r="Z333" s="18">
        <v>0.53333333299999997</v>
      </c>
      <c r="AA333" s="18">
        <v>222</v>
      </c>
      <c r="AB333" s="18">
        <v>0.12</v>
      </c>
      <c r="AC333" s="535"/>
      <c r="AD333" s="27" t="s">
        <v>61</v>
      </c>
      <c r="AE333" s="27" t="s">
        <v>61</v>
      </c>
      <c r="AF333" s="2">
        <v>5.6</v>
      </c>
      <c r="AG333" s="18">
        <v>259</v>
      </c>
      <c r="AH333" s="18">
        <v>1.45</v>
      </c>
      <c r="AI333" s="535"/>
      <c r="AJ333" s="27" t="s">
        <v>61</v>
      </c>
      <c r="AK333" s="27" t="s">
        <v>61</v>
      </c>
      <c r="AL333" s="18">
        <v>6.75</v>
      </c>
      <c r="AM333" s="18">
        <v>97</v>
      </c>
      <c r="AN333" s="18">
        <v>0.65</v>
      </c>
      <c r="AO333" s="535"/>
      <c r="AP333" s="202">
        <v>9.3853680950595577E-5</v>
      </c>
    </row>
    <row r="334" spans="1:42" x14ac:dyDescent="0.25">
      <c r="A334" s="2" t="s">
        <v>78</v>
      </c>
      <c r="B334" s="5">
        <v>1994977000</v>
      </c>
      <c r="C334" s="19">
        <v>1994977000</v>
      </c>
      <c r="D334" s="535"/>
      <c r="E334" s="5">
        <v>726826000</v>
      </c>
      <c r="F334" s="4">
        <v>0.1004</v>
      </c>
      <c r="G334" s="19">
        <v>732045609</v>
      </c>
      <c r="H334" s="544"/>
      <c r="I334" s="21">
        <v>0.03</v>
      </c>
      <c r="J334" s="19">
        <v>26822307</v>
      </c>
      <c r="K334" s="544"/>
      <c r="L334" s="23">
        <v>1249</v>
      </c>
      <c r="M334" s="24">
        <v>4.1500000000000002E-2</v>
      </c>
      <c r="N334" s="12" t="s">
        <v>278</v>
      </c>
      <c r="O334" s="2">
        <v>535.79999999999995</v>
      </c>
      <c r="P334" s="18">
        <v>535.79999999999995</v>
      </c>
      <c r="Q334" s="535"/>
      <c r="R334" s="2">
        <v>16</v>
      </c>
      <c r="S334" s="2">
        <v>1060</v>
      </c>
      <c r="T334" s="18">
        <v>16</v>
      </c>
      <c r="U334" s="18">
        <v>1060</v>
      </c>
      <c r="V334" s="18">
        <v>16.96</v>
      </c>
      <c r="W334" s="535"/>
      <c r="X334" s="20" t="s">
        <v>186</v>
      </c>
      <c r="Y334" s="20" t="s">
        <v>186</v>
      </c>
      <c r="Z334" s="18">
        <v>0.179166667</v>
      </c>
      <c r="AA334" s="18">
        <v>70.476190000000003</v>
      </c>
      <c r="AB334" s="18">
        <v>0.01</v>
      </c>
      <c r="AC334" s="535"/>
      <c r="AD334" s="20" t="s">
        <v>186</v>
      </c>
      <c r="AE334" s="20" t="s">
        <v>186</v>
      </c>
      <c r="AF334" s="2">
        <v>4633.3999999999996</v>
      </c>
      <c r="AG334" s="18">
        <v>264.35897399999999</v>
      </c>
      <c r="AH334" s="26">
        <v>1224.8800000000001</v>
      </c>
      <c r="AI334" s="535"/>
      <c r="AJ334" s="2">
        <v>9</v>
      </c>
      <c r="AK334" s="2">
        <v>77</v>
      </c>
      <c r="AL334" s="18">
        <v>9</v>
      </c>
      <c r="AM334" s="18">
        <v>77</v>
      </c>
      <c r="AN334" s="18">
        <v>0.69</v>
      </c>
      <c r="AO334" s="535"/>
      <c r="AP334" s="202">
        <v>1.5145924809429518E-2</v>
      </c>
    </row>
    <row r="335" spans="1:42" x14ac:dyDescent="0.25">
      <c r="A335" s="2" t="s">
        <v>81</v>
      </c>
      <c r="B335" s="20" t="s">
        <v>186</v>
      </c>
      <c r="C335" s="19">
        <v>139990706</v>
      </c>
      <c r="D335" s="535"/>
      <c r="E335" s="18">
        <v>0</v>
      </c>
      <c r="F335" s="4">
        <v>0</v>
      </c>
      <c r="G335" s="18" t="s">
        <v>290</v>
      </c>
      <c r="H335" s="544"/>
      <c r="I335" s="21">
        <v>0</v>
      </c>
      <c r="J335" s="19">
        <v>1882164</v>
      </c>
      <c r="K335" s="544"/>
      <c r="L335" s="22">
        <v>64</v>
      </c>
      <c r="M335" s="24">
        <v>2.0999999999999999E-3</v>
      </c>
      <c r="N335" s="12" t="s">
        <v>278</v>
      </c>
      <c r="O335" s="2">
        <v>964.6</v>
      </c>
      <c r="P335" s="18">
        <v>964.6</v>
      </c>
      <c r="Q335" s="535"/>
      <c r="R335" s="2">
        <v>1145.5999999999999</v>
      </c>
      <c r="S335" s="2">
        <v>1383</v>
      </c>
      <c r="T335" s="18">
        <v>1145.5999999999999</v>
      </c>
      <c r="U335" s="18">
        <v>1383</v>
      </c>
      <c r="V335" s="26">
        <v>1584.36</v>
      </c>
      <c r="W335" s="535"/>
      <c r="X335" s="2">
        <v>5.8</v>
      </c>
      <c r="Y335" s="2">
        <v>78</v>
      </c>
      <c r="Z335" s="18">
        <v>5.8</v>
      </c>
      <c r="AA335" s="18">
        <v>78</v>
      </c>
      <c r="AB335" s="18">
        <v>0.45</v>
      </c>
      <c r="AC335" s="535"/>
      <c r="AD335" s="2">
        <v>12.8</v>
      </c>
      <c r="AE335" s="2">
        <v>259</v>
      </c>
      <c r="AF335" s="2">
        <v>12.8</v>
      </c>
      <c r="AG335" s="18">
        <v>259</v>
      </c>
      <c r="AH335" s="18">
        <v>3.32</v>
      </c>
      <c r="AI335" s="535"/>
      <c r="AJ335" s="2">
        <v>18</v>
      </c>
      <c r="AK335" s="2">
        <v>135</v>
      </c>
      <c r="AL335" s="18">
        <v>18</v>
      </c>
      <c r="AM335" s="18">
        <v>135</v>
      </c>
      <c r="AN335" s="18">
        <v>2.4300000000000002</v>
      </c>
      <c r="AO335" s="535"/>
      <c r="AP335" s="202">
        <v>1.9388037822953598E-2</v>
      </c>
    </row>
    <row r="336" spans="1:42" x14ac:dyDescent="0.25">
      <c r="A336" s="2" t="s">
        <v>83</v>
      </c>
      <c r="B336" s="20" t="s">
        <v>186</v>
      </c>
      <c r="C336" s="19">
        <v>139990706</v>
      </c>
      <c r="D336" s="535"/>
      <c r="E336" s="18">
        <v>0</v>
      </c>
      <c r="F336" s="4">
        <v>0</v>
      </c>
      <c r="G336" s="18" t="s">
        <v>290</v>
      </c>
      <c r="H336" s="544"/>
      <c r="I336" s="21">
        <v>0</v>
      </c>
      <c r="J336" s="19">
        <v>1882164</v>
      </c>
      <c r="K336" s="544"/>
      <c r="L336" s="22">
        <v>64</v>
      </c>
      <c r="M336" s="24">
        <v>2.0999999999999999E-3</v>
      </c>
      <c r="N336" s="12" t="s">
        <v>278</v>
      </c>
      <c r="O336" s="2">
        <v>8.1999999999999993</v>
      </c>
      <c r="P336" s="18">
        <v>8.1999999999999993</v>
      </c>
      <c r="Q336" s="535"/>
      <c r="R336" s="2">
        <v>10.8</v>
      </c>
      <c r="S336" s="2">
        <v>990</v>
      </c>
      <c r="T336" s="18">
        <v>10.8</v>
      </c>
      <c r="U336" s="18">
        <v>990</v>
      </c>
      <c r="V336" s="18">
        <v>10.69</v>
      </c>
      <c r="W336" s="535"/>
      <c r="X336" s="20" t="s">
        <v>186</v>
      </c>
      <c r="Y336" s="20" t="s">
        <v>186</v>
      </c>
      <c r="Z336" s="18">
        <v>0.179166667</v>
      </c>
      <c r="AA336" s="18">
        <v>70.476190000000003</v>
      </c>
      <c r="AB336" s="18">
        <v>0.01</v>
      </c>
      <c r="AC336" s="535"/>
      <c r="AD336" s="2">
        <v>7.7</v>
      </c>
      <c r="AE336" s="2">
        <v>288</v>
      </c>
      <c r="AF336" s="2">
        <v>7.7</v>
      </c>
      <c r="AG336" s="18">
        <v>288</v>
      </c>
      <c r="AH336" s="18">
        <v>2.2200000000000002</v>
      </c>
      <c r="AI336" s="535"/>
      <c r="AJ336" s="20" t="s">
        <v>186</v>
      </c>
      <c r="AK336" s="20" t="s">
        <v>186</v>
      </c>
      <c r="AL336" s="18">
        <v>74.266666999999998</v>
      </c>
      <c r="AM336" s="18">
        <v>132</v>
      </c>
      <c r="AN336" s="18">
        <v>9.8000000000000007</v>
      </c>
      <c r="AO336" s="535"/>
      <c r="AP336" s="202">
        <v>2.7700984124296146E-4</v>
      </c>
    </row>
    <row r="337" spans="1:45" x14ac:dyDescent="0.25">
      <c r="A337" s="2" t="s">
        <v>82</v>
      </c>
      <c r="B337" s="20" t="s">
        <v>186</v>
      </c>
      <c r="C337" s="19">
        <v>139990706</v>
      </c>
      <c r="D337" s="535"/>
      <c r="E337" s="5">
        <v>285874000</v>
      </c>
      <c r="F337" s="4">
        <v>3.95E-2</v>
      </c>
      <c r="G337" s="19">
        <v>287926968</v>
      </c>
      <c r="H337" s="544"/>
      <c r="I337" s="21">
        <v>0</v>
      </c>
      <c r="J337" s="19">
        <v>1882164</v>
      </c>
      <c r="K337" s="544"/>
      <c r="L337" s="22">
        <v>195</v>
      </c>
      <c r="M337" s="24">
        <v>6.4999999999999997E-3</v>
      </c>
      <c r="N337" s="12" t="s">
        <v>278</v>
      </c>
      <c r="O337" s="2">
        <v>1234.8</v>
      </c>
      <c r="P337" s="18">
        <v>1234.8</v>
      </c>
      <c r="Q337" s="535"/>
      <c r="R337" s="2">
        <v>1379.4</v>
      </c>
      <c r="S337" s="2">
        <v>1382</v>
      </c>
      <c r="T337" s="18">
        <v>1379.4</v>
      </c>
      <c r="U337" s="18">
        <v>1382</v>
      </c>
      <c r="V337" s="26">
        <v>1906.33</v>
      </c>
      <c r="W337" s="535"/>
      <c r="X337" s="2">
        <v>50.9</v>
      </c>
      <c r="Y337" s="2">
        <v>465</v>
      </c>
      <c r="Z337" s="18">
        <v>50.9</v>
      </c>
      <c r="AA337" s="18">
        <v>465</v>
      </c>
      <c r="AB337" s="18">
        <v>23.67</v>
      </c>
      <c r="AC337" s="535"/>
      <c r="AD337" s="2">
        <v>731.5</v>
      </c>
      <c r="AE337" s="2">
        <v>434</v>
      </c>
      <c r="AF337" s="2">
        <v>731.5</v>
      </c>
      <c r="AG337" s="18">
        <v>434</v>
      </c>
      <c r="AH337" s="18">
        <v>317.47000000000003</v>
      </c>
      <c r="AI337" s="535"/>
      <c r="AJ337" s="2">
        <v>27.4</v>
      </c>
      <c r="AK337" s="2">
        <v>154</v>
      </c>
      <c r="AL337" s="18">
        <v>27.4</v>
      </c>
      <c r="AM337" s="18">
        <v>154</v>
      </c>
      <c r="AN337" s="18">
        <v>4.22</v>
      </c>
      <c r="AO337" s="535"/>
      <c r="AP337" s="202">
        <v>2.7446800544739785E-2</v>
      </c>
    </row>
    <row r="338" spans="1:45" x14ac:dyDescent="0.25">
      <c r="A338" s="2" t="s">
        <v>85</v>
      </c>
      <c r="B338" s="18">
        <v>0</v>
      </c>
      <c r="C338" s="18">
        <v>0</v>
      </c>
      <c r="D338" s="535"/>
      <c r="E338" s="18">
        <v>0</v>
      </c>
      <c r="F338" s="4">
        <v>0</v>
      </c>
      <c r="G338" s="18" t="s">
        <v>290</v>
      </c>
      <c r="H338" s="544"/>
      <c r="I338" s="21">
        <v>0</v>
      </c>
      <c r="J338" s="18" t="s">
        <v>291</v>
      </c>
      <c r="K338" s="544"/>
      <c r="L338" s="22">
        <v>0</v>
      </c>
      <c r="M338" s="24">
        <v>0</v>
      </c>
      <c r="N338" s="12" t="s">
        <v>278</v>
      </c>
      <c r="O338" s="2">
        <v>4.3</v>
      </c>
      <c r="P338" s="18">
        <v>4.3</v>
      </c>
      <c r="Q338" s="535"/>
      <c r="R338" s="2">
        <v>5.4</v>
      </c>
      <c r="S338" s="2">
        <v>1111</v>
      </c>
      <c r="T338" s="18">
        <v>5.4</v>
      </c>
      <c r="U338" s="18">
        <v>1111</v>
      </c>
      <c r="V338" s="18">
        <v>6</v>
      </c>
      <c r="W338" s="535"/>
      <c r="X338" s="20" t="s">
        <v>186</v>
      </c>
      <c r="Y338" s="20" t="s">
        <v>186</v>
      </c>
      <c r="Z338" s="18">
        <v>0.179166667</v>
      </c>
      <c r="AA338" s="18">
        <v>70.476190000000003</v>
      </c>
      <c r="AB338" s="18">
        <v>0.01</v>
      </c>
      <c r="AC338" s="535"/>
      <c r="AD338" s="2">
        <v>3.1</v>
      </c>
      <c r="AE338" s="2">
        <v>269</v>
      </c>
      <c r="AF338" s="2">
        <v>3.1</v>
      </c>
      <c r="AG338" s="18">
        <v>269</v>
      </c>
      <c r="AH338" s="18">
        <v>0.83</v>
      </c>
      <c r="AI338" s="535"/>
      <c r="AJ338" s="2">
        <v>1</v>
      </c>
      <c r="AK338" s="2">
        <v>142</v>
      </c>
      <c r="AL338" s="18">
        <v>1</v>
      </c>
      <c r="AM338" s="18">
        <v>142</v>
      </c>
      <c r="AN338" s="18">
        <v>0.14000000000000001</v>
      </c>
      <c r="AO338" s="535"/>
      <c r="AP338" s="202">
        <v>8.5178797557575907E-5</v>
      </c>
    </row>
    <row r="339" spans="1:45" x14ac:dyDescent="0.25">
      <c r="A339" s="2" t="s">
        <v>22</v>
      </c>
      <c r="B339" s="18">
        <v>0</v>
      </c>
      <c r="C339" s="18">
        <v>0</v>
      </c>
      <c r="D339" s="535"/>
      <c r="E339" s="18">
        <v>0</v>
      </c>
      <c r="F339" s="4">
        <v>0</v>
      </c>
      <c r="G339" s="18" t="s">
        <v>290</v>
      </c>
      <c r="H339" s="544"/>
      <c r="I339" s="21">
        <v>0</v>
      </c>
      <c r="J339" s="18" t="s">
        <v>291</v>
      </c>
      <c r="K339" s="544"/>
      <c r="L339" s="22">
        <v>0</v>
      </c>
      <c r="M339" s="24">
        <v>0</v>
      </c>
      <c r="N339" s="12" t="s">
        <v>278</v>
      </c>
      <c r="O339" s="18">
        <v>0</v>
      </c>
      <c r="P339" s="18">
        <v>0</v>
      </c>
      <c r="Q339" s="535"/>
      <c r="R339" s="18">
        <v>0</v>
      </c>
      <c r="S339" s="18">
        <v>0</v>
      </c>
      <c r="T339" s="18">
        <v>0</v>
      </c>
      <c r="U339" s="18">
        <v>0</v>
      </c>
      <c r="V339" s="18" t="s">
        <v>292</v>
      </c>
      <c r="W339" s="535"/>
      <c r="X339" s="18">
        <v>0</v>
      </c>
      <c r="Y339" s="18">
        <v>0</v>
      </c>
      <c r="Z339" s="18">
        <v>0</v>
      </c>
      <c r="AA339" s="18">
        <v>0</v>
      </c>
      <c r="AB339" s="18" t="s">
        <v>293</v>
      </c>
      <c r="AC339" s="535"/>
      <c r="AD339" s="18">
        <v>0</v>
      </c>
      <c r="AE339" s="18">
        <v>0</v>
      </c>
      <c r="AF339" s="2">
        <v>0</v>
      </c>
      <c r="AG339" s="18">
        <v>0</v>
      </c>
      <c r="AH339" s="18" t="s">
        <v>292</v>
      </c>
      <c r="AI339" s="535"/>
      <c r="AJ339" s="2">
        <v>0</v>
      </c>
      <c r="AK339" s="2">
        <v>0</v>
      </c>
      <c r="AL339" s="18">
        <v>0</v>
      </c>
      <c r="AM339" s="18">
        <v>0</v>
      </c>
      <c r="AN339" s="18" t="s">
        <v>294</v>
      </c>
      <c r="AO339" s="535"/>
      <c r="AP339" s="202">
        <v>0</v>
      </c>
    </row>
    <row r="340" spans="1:45" x14ac:dyDescent="0.25">
      <c r="A340" s="2" t="s">
        <v>39</v>
      </c>
      <c r="B340" s="18">
        <v>0</v>
      </c>
      <c r="C340" s="18">
        <v>0</v>
      </c>
      <c r="D340" s="535"/>
      <c r="E340" s="18">
        <v>0</v>
      </c>
      <c r="F340" s="4">
        <v>0</v>
      </c>
      <c r="G340" s="18" t="s">
        <v>290</v>
      </c>
      <c r="H340" s="544"/>
      <c r="I340" s="21">
        <v>0</v>
      </c>
      <c r="J340" s="18" t="s">
        <v>291</v>
      </c>
      <c r="K340" s="544"/>
      <c r="L340" s="22">
        <v>0</v>
      </c>
      <c r="M340" s="24">
        <v>0</v>
      </c>
      <c r="N340" s="12" t="s">
        <v>278</v>
      </c>
      <c r="O340" s="18">
        <v>0</v>
      </c>
      <c r="P340" s="18">
        <v>0</v>
      </c>
      <c r="Q340" s="535"/>
      <c r="R340" s="18">
        <v>0</v>
      </c>
      <c r="S340" s="18">
        <v>0</v>
      </c>
      <c r="T340" s="18">
        <v>0</v>
      </c>
      <c r="U340" s="18">
        <v>0</v>
      </c>
      <c r="V340" s="18" t="s">
        <v>292</v>
      </c>
      <c r="W340" s="535"/>
      <c r="X340" s="18">
        <v>0</v>
      </c>
      <c r="Y340" s="18">
        <v>0</v>
      </c>
      <c r="Z340" s="18">
        <v>0</v>
      </c>
      <c r="AA340" s="18">
        <v>0</v>
      </c>
      <c r="AB340" s="18" t="s">
        <v>293</v>
      </c>
      <c r="AC340" s="535"/>
      <c r="AD340" s="18">
        <v>0</v>
      </c>
      <c r="AE340" s="18">
        <v>0</v>
      </c>
      <c r="AF340" s="2">
        <v>0</v>
      </c>
      <c r="AG340" s="18">
        <v>0</v>
      </c>
      <c r="AH340" s="18" t="s">
        <v>292</v>
      </c>
      <c r="AI340" s="535"/>
      <c r="AJ340" s="2">
        <v>0</v>
      </c>
      <c r="AK340" s="2">
        <v>0</v>
      </c>
      <c r="AL340" s="18">
        <v>0</v>
      </c>
      <c r="AM340" s="18">
        <v>0</v>
      </c>
      <c r="AN340" s="18" t="s">
        <v>294</v>
      </c>
      <c r="AO340" s="535"/>
      <c r="AP340" s="202">
        <v>0</v>
      </c>
    </row>
    <row r="341" spans="1:45" x14ac:dyDescent="0.25">
      <c r="A341" s="2" t="s">
        <v>57</v>
      </c>
      <c r="B341" s="18">
        <v>0</v>
      </c>
      <c r="C341" s="18">
        <v>0</v>
      </c>
      <c r="D341" s="535"/>
      <c r="E341" s="18">
        <v>0</v>
      </c>
      <c r="F341" s="4">
        <v>0</v>
      </c>
      <c r="G341" s="18" t="s">
        <v>290</v>
      </c>
      <c r="H341" s="544"/>
      <c r="I341" s="21">
        <v>0</v>
      </c>
      <c r="J341" s="18" t="s">
        <v>291</v>
      </c>
      <c r="K341" s="544"/>
      <c r="L341" s="22">
        <v>0</v>
      </c>
      <c r="M341" s="24">
        <v>0</v>
      </c>
      <c r="N341" s="12" t="s">
        <v>278</v>
      </c>
      <c r="O341" s="18">
        <v>0</v>
      </c>
      <c r="P341" s="18">
        <v>0</v>
      </c>
      <c r="Q341" s="535"/>
      <c r="R341" s="18">
        <v>0</v>
      </c>
      <c r="S341" s="18">
        <v>0</v>
      </c>
      <c r="T341" s="18">
        <v>0</v>
      </c>
      <c r="U341" s="18">
        <v>0</v>
      </c>
      <c r="V341" s="18" t="s">
        <v>292</v>
      </c>
      <c r="W341" s="535"/>
      <c r="X341" s="18">
        <v>0</v>
      </c>
      <c r="Y341" s="18">
        <v>0</v>
      </c>
      <c r="Z341" s="18">
        <v>0</v>
      </c>
      <c r="AA341" s="18">
        <v>0</v>
      </c>
      <c r="AB341" s="18" t="s">
        <v>293</v>
      </c>
      <c r="AC341" s="535"/>
      <c r="AD341" s="18">
        <v>0</v>
      </c>
      <c r="AE341" s="18">
        <v>0</v>
      </c>
      <c r="AF341" s="2">
        <v>0</v>
      </c>
      <c r="AG341" s="18">
        <v>0</v>
      </c>
      <c r="AH341" s="18" t="s">
        <v>292</v>
      </c>
      <c r="AI341" s="535"/>
      <c r="AJ341" s="2">
        <v>0</v>
      </c>
      <c r="AK341" s="2">
        <v>0</v>
      </c>
      <c r="AL341" s="18">
        <v>0</v>
      </c>
      <c r="AM341" s="18">
        <v>0</v>
      </c>
      <c r="AN341" s="18" t="s">
        <v>294</v>
      </c>
      <c r="AO341" s="535"/>
      <c r="AP341" s="202">
        <v>0</v>
      </c>
    </row>
    <row r="342" spans="1:45" x14ac:dyDescent="0.25">
      <c r="A342" s="2" t="s">
        <v>73</v>
      </c>
      <c r="B342" s="18">
        <v>0</v>
      </c>
      <c r="C342" s="18">
        <v>0</v>
      </c>
      <c r="D342" s="535"/>
      <c r="E342" s="18">
        <v>0</v>
      </c>
      <c r="F342" s="4">
        <v>0</v>
      </c>
      <c r="G342" s="18" t="s">
        <v>290</v>
      </c>
      <c r="H342" s="544"/>
      <c r="I342" s="21">
        <v>0</v>
      </c>
      <c r="J342" s="18" t="s">
        <v>291</v>
      </c>
      <c r="K342" s="544"/>
      <c r="L342" s="22">
        <v>0</v>
      </c>
      <c r="M342" s="24">
        <v>0</v>
      </c>
      <c r="N342" s="12" t="s">
        <v>278</v>
      </c>
      <c r="O342" s="18">
        <v>0</v>
      </c>
      <c r="P342" s="18">
        <v>0</v>
      </c>
      <c r="Q342" s="535"/>
      <c r="R342" s="18">
        <v>0</v>
      </c>
      <c r="S342" s="18">
        <v>0</v>
      </c>
      <c r="T342" s="18">
        <v>0</v>
      </c>
      <c r="U342" s="18">
        <v>0</v>
      </c>
      <c r="V342" s="18" t="s">
        <v>292</v>
      </c>
      <c r="W342" s="535"/>
      <c r="X342" s="18">
        <v>0</v>
      </c>
      <c r="Y342" s="18">
        <v>0</v>
      </c>
      <c r="Z342" s="18">
        <v>0</v>
      </c>
      <c r="AA342" s="18">
        <v>0</v>
      </c>
      <c r="AB342" s="18" t="s">
        <v>293</v>
      </c>
      <c r="AC342" s="535"/>
      <c r="AD342" s="18">
        <v>0</v>
      </c>
      <c r="AE342" s="18">
        <v>0</v>
      </c>
      <c r="AF342" s="2">
        <v>0</v>
      </c>
      <c r="AG342" s="18">
        <v>0</v>
      </c>
      <c r="AH342" s="18" t="s">
        <v>292</v>
      </c>
      <c r="AI342" s="535"/>
      <c r="AJ342" s="2">
        <v>0</v>
      </c>
      <c r="AK342" s="2">
        <v>0</v>
      </c>
      <c r="AL342" s="18">
        <v>0</v>
      </c>
      <c r="AM342" s="18">
        <v>0</v>
      </c>
      <c r="AN342" s="18" t="s">
        <v>294</v>
      </c>
      <c r="AO342" s="535"/>
      <c r="AP342" s="202">
        <v>0</v>
      </c>
    </row>
    <row r="343" spans="1:45" ht="15.75" thickBot="1" x14ac:dyDescent="0.3">
      <c r="A343" s="36" t="s">
        <v>84</v>
      </c>
      <c r="B343" s="35">
        <v>0</v>
      </c>
      <c r="C343" s="35">
        <v>0</v>
      </c>
      <c r="D343" s="542"/>
      <c r="E343" s="35">
        <v>0</v>
      </c>
      <c r="F343" s="37">
        <v>0</v>
      </c>
      <c r="G343" s="35" t="s">
        <v>290</v>
      </c>
      <c r="H343" s="545"/>
      <c r="I343" s="38">
        <v>0</v>
      </c>
      <c r="J343" s="35" t="s">
        <v>291</v>
      </c>
      <c r="K343" s="545"/>
      <c r="L343" s="39">
        <v>0</v>
      </c>
      <c r="M343" s="40">
        <v>0</v>
      </c>
      <c r="N343" s="41" t="s">
        <v>278</v>
      </c>
      <c r="O343" s="35">
        <v>0</v>
      </c>
      <c r="P343" s="35">
        <v>0</v>
      </c>
      <c r="Q343" s="542"/>
      <c r="R343" s="35">
        <v>0</v>
      </c>
      <c r="S343" s="35">
        <v>0</v>
      </c>
      <c r="T343" s="35">
        <v>0</v>
      </c>
      <c r="U343" s="35">
        <v>0</v>
      </c>
      <c r="V343" s="35" t="s">
        <v>292</v>
      </c>
      <c r="W343" s="542"/>
      <c r="X343" s="35">
        <v>0</v>
      </c>
      <c r="Y343" s="35">
        <v>0</v>
      </c>
      <c r="Z343" s="35">
        <v>0</v>
      </c>
      <c r="AA343" s="35">
        <v>0</v>
      </c>
      <c r="AB343" s="35" t="s">
        <v>293</v>
      </c>
      <c r="AC343" s="542"/>
      <c r="AD343" s="35">
        <v>0</v>
      </c>
      <c r="AE343" s="35">
        <v>0</v>
      </c>
      <c r="AF343" s="36">
        <v>0</v>
      </c>
      <c r="AG343" s="35">
        <v>0</v>
      </c>
      <c r="AH343" s="35" t="s">
        <v>292</v>
      </c>
      <c r="AI343" s="542"/>
      <c r="AJ343" s="36">
        <v>0</v>
      </c>
      <c r="AK343" s="36">
        <v>0</v>
      </c>
      <c r="AL343" s="35">
        <v>0</v>
      </c>
      <c r="AM343" s="35">
        <v>0</v>
      </c>
      <c r="AN343" s="35" t="s">
        <v>294</v>
      </c>
      <c r="AO343" s="542"/>
      <c r="AP343" s="202">
        <v>0</v>
      </c>
    </row>
    <row r="344" spans="1:45" x14ac:dyDescent="0.25">
      <c r="A344" s="2"/>
      <c r="B344" s="18"/>
      <c r="C344" s="18"/>
      <c r="D344" s="274"/>
      <c r="E344" s="18"/>
      <c r="F344" s="4"/>
      <c r="G344" s="18"/>
      <c r="H344" s="275"/>
      <c r="I344" s="21"/>
      <c r="J344" s="18"/>
      <c r="K344" s="275"/>
      <c r="L344" s="22"/>
      <c r="M344" s="24"/>
      <c r="N344" s="276"/>
      <c r="O344" s="18"/>
      <c r="P344" s="18"/>
      <c r="Q344" s="274"/>
      <c r="R344" s="18"/>
      <c r="S344" s="18"/>
      <c r="T344" s="18"/>
      <c r="U344" s="18"/>
      <c r="V344" s="18"/>
      <c r="W344" s="274"/>
      <c r="X344" s="18"/>
      <c r="Y344" s="18"/>
      <c r="Z344" s="18"/>
      <c r="AA344" s="18"/>
      <c r="AB344" s="18"/>
      <c r="AC344" s="274"/>
      <c r="AD344" s="18"/>
      <c r="AE344" s="18"/>
      <c r="AF344" s="2"/>
      <c r="AG344" s="18"/>
      <c r="AH344" s="18"/>
      <c r="AI344" s="274"/>
      <c r="AJ344" s="2"/>
      <c r="AK344" s="2"/>
      <c r="AL344" s="18"/>
      <c r="AM344" s="18"/>
      <c r="AN344" s="18"/>
      <c r="AO344" s="274"/>
      <c r="AP344" s="202"/>
    </row>
    <row r="345" spans="1:45" s="141" customFormat="1" ht="18" customHeight="1" x14ac:dyDescent="0.25">
      <c r="A345" s="197" t="s">
        <v>295</v>
      </c>
    </row>
    <row r="347" spans="1:45" x14ac:dyDescent="0.25">
      <c r="A347" s="130"/>
      <c r="B347" s="130">
        <v>38</v>
      </c>
      <c r="C347" s="130"/>
      <c r="D347" s="529"/>
      <c r="E347" s="130"/>
      <c r="F347" s="130"/>
      <c r="G347" s="130"/>
      <c r="H347" s="526"/>
      <c r="I347" s="130"/>
      <c r="J347" s="130"/>
      <c r="K347" s="526"/>
      <c r="L347" s="130"/>
      <c r="M347" s="130"/>
      <c r="N347" s="150"/>
      <c r="O347" s="130"/>
      <c r="P347" s="130"/>
      <c r="Q347" s="130"/>
      <c r="R347" s="130"/>
      <c r="S347" s="130"/>
      <c r="T347" s="130"/>
      <c r="U347" s="130"/>
      <c r="V347" s="130"/>
      <c r="W347" s="130"/>
      <c r="X347" s="151"/>
      <c r="Y347" s="130"/>
      <c r="Z347" s="130"/>
      <c r="AA347" s="130"/>
      <c r="AB347" s="130"/>
      <c r="AC347" s="152"/>
      <c r="AD347" s="130"/>
      <c r="AE347" s="130"/>
      <c r="AF347" s="130"/>
      <c r="AG347" s="130"/>
      <c r="AH347" s="130"/>
      <c r="AI347" s="130"/>
      <c r="AJ347" s="152"/>
      <c r="AK347" s="130"/>
      <c r="AL347" s="130"/>
      <c r="AM347" s="130"/>
      <c r="AN347" s="130"/>
      <c r="AO347" s="130"/>
      <c r="AP347" s="130"/>
      <c r="AQ347" s="130"/>
      <c r="AR347" s="130"/>
      <c r="AS347" s="130"/>
    </row>
    <row r="348" spans="1:45" x14ac:dyDescent="0.25">
      <c r="A348" s="130"/>
      <c r="B348" s="130"/>
      <c r="C348" s="130"/>
      <c r="D348" s="529"/>
      <c r="E348" s="130"/>
      <c r="F348" s="130"/>
      <c r="G348" s="130"/>
      <c r="H348" s="527"/>
      <c r="I348" s="130"/>
      <c r="J348" s="130"/>
      <c r="K348" s="527"/>
      <c r="L348" s="130"/>
      <c r="M348" s="130"/>
      <c r="N348" s="153"/>
      <c r="O348" s="154"/>
      <c r="P348" s="154"/>
      <c r="Q348" s="530"/>
      <c r="R348" s="510" t="s">
        <v>296</v>
      </c>
      <c r="S348" s="511"/>
      <c r="T348" s="512" t="s">
        <v>206</v>
      </c>
      <c r="U348" s="513"/>
      <c r="V348" s="514"/>
      <c r="W348" s="524"/>
      <c r="X348" s="510" t="s">
        <v>297</v>
      </c>
      <c r="Y348" s="511"/>
      <c r="Z348" s="512" t="s">
        <v>208</v>
      </c>
      <c r="AA348" s="513"/>
      <c r="AB348" s="514"/>
      <c r="AC348" s="152"/>
      <c r="AD348" s="510" t="s">
        <v>298</v>
      </c>
      <c r="AE348" s="511"/>
      <c r="AF348" s="512" t="s">
        <v>210</v>
      </c>
      <c r="AG348" s="513"/>
      <c r="AH348" s="513"/>
      <c r="AI348" s="513"/>
      <c r="AJ348" s="152"/>
      <c r="AK348" s="510" t="s">
        <v>299</v>
      </c>
      <c r="AL348" s="511"/>
      <c r="AM348" s="512" t="s">
        <v>212</v>
      </c>
      <c r="AN348" s="513"/>
      <c r="AO348" s="514"/>
      <c r="AP348" s="524"/>
      <c r="AQ348" s="130"/>
      <c r="AR348" s="130"/>
      <c r="AS348" s="130"/>
    </row>
    <row r="349" spans="1:45" ht="84.75" x14ac:dyDescent="0.25">
      <c r="A349" s="155"/>
      <c r="B349" s="155" t="s">
        <v>300</v>
      </c>
      <c r="C349" s="156" t="s">
        <v>301</v>
      </c>
      <c r="D349" s="529"/>
      <c r="E349" s="157" t="s">
        <v>302</v>
      </c>
      <c r="F349" s="155" t="s">
        <v>303</v>
      </c>
      <c r="G349" s="156" t="s">
        <v>304</v>
      </c>
      <c r="H349" s="527"/>
      <c r="I349" s="157" t="s">
        <v>305</v>
      </c>
      <c r="J349" s="156" t="s">
        <v>306</v>
      </c>
      <c r="K349" s="527"/>
      <c r="L349" s="158" t="s">
        <v>220</v>
      </c>
      <c r="M349" s="155" t="s">
        <v>307</v>
      </c>
      <c r="N349" s="159"/>
      <c r="O349" s="160" t="s">
        <v>285</v>
      </c>
      <c r="P349" s="161" t="s">
        <v>223</v>
      </c>
      <c r="Q349" s="531"/>
      <c r="R349" s="155" t="s">
        <v>224</v>
      </c>
      <c r="S349" s="155" t="s">
        <v>225</v>
      </c>
      <c r="T349" s="155" t="s">
        <v>224</v>
      </c>
      <c r="U349" s="155" t="s">
        <v>225</v>
      </c>
      <c r="V349" s="162" t="s">
        <v>226</v>
      </c>
      <c r="W349" s="550"/>
      <c r="X349" s="160" t="s">
        <v>224</v>
      </c>
      <c r="Y349" s="160" t="s">
        <v>227</v>
      </c>
      <c r="Z349" s="160" t="s">
        <v>224</v>
      </c>
      <c r="AA349" s="160" t="s">
        <v>225</v>
      </c>
      <c r="AB349" s="161" t="s">
        <v>228</v>
      </c>
      <c r="AC349" s="152"/>
      <c r="AD349" s="160" t="s">
        <v>224</v>
      </c>
      <c r="AE349" s="160" t="s">
        <v>225</v>
      </c>
      <c r="AF349" s="160" t="s">
        <v>224</v>
      </c>
      <c r="AG349" s="160"/>
      <c r="AH349" s="160" t="s">
        <v>225</v>
      </c>
      <c r="AI349" s="163" t="s">
        <v>229</v>
      </c>
      <c r="AJ349" s="152"/>
      <c r="AK349" s="160" t="s">
        <v>224</v>
      </c>
      <c r="AL349" s="160" t="s">
        <v>225</v>
      </c>
      <c r="AM349" s="160" t="s">
        <v>224</v>
      </c>
      <c r="AN349" s="160" t="s">
        <v>225</v>
      </c>
      <c r="AO349" s="161" t="s">
        <v>230</v>
      </c>
      <c r="AP349" s="550"/>
      <c r="AQ349" s="158" t="s">
        <v>231</v>
      </c>
      <c r="AR349" s="198" t="s">
        <v>232</v>
      </c>
      <c r="AS349" s="198" t="s">
        <v>308</v>
      </c>
    </row>
    <row r="350" spans="1:45" x14ac:dyDescent="0.25">
      <c r="A350" s="164" t="s">
        <v>246</v>
      </c>
      <c r="B350" s="165" t="s">
        <v>309</v>
      </c>
      <c r="C350" s="166"/>
      <c r="D350" s="529"/>
      <c r="E350" s="165" t="s">
        <v>309</v>
      </c>
      <c r="F350" s="165"/>
      <c r="G350" s="166"/>
      <c r="H350" s="527"/>
      <c r="I350" s="166"/>
      <c r="J350" s="166"/>
      <c r="K350" s="527"/>
      <c r="L350" s="130"/>
      <c r="M350" s="130"/>
      <c r="N350" s="551" t="s">
        <v>310</v>
      </c>
      <c r="O350" s="552"/>
      <c r="P350" s="552"/>
      <c r="Q350" s="552"/>
      <c r="R350" s="552"/>
      <c r="S350" s="552"/>
      <c r="T350" s="552"/>
      <c r="U350" s="552"/>
      <c r="V350" s="552"/>
      <c r="W350" s="552"/>
      <c r="X350" s="552"/>
      <c r="Y350" s="552"/>
      <c r="Z350" s="552"/>
      <c r="AA350" s="552"/>
      <c r="AB350" s="552"/>
      <c r="AC350" s="552"/>
      <c r="AD350" s="552"/>
      <c r="AE350" s="552"/>
      <c r="AF350" s="552"/>
      <c r="AG350" s="552"/>
      <c r="AH350" s="552"/>
      <c r="AI350" s="552"/>
      <c r="AJ350" s="552"/>
      <c r="AK350" s="552"/>
      <c r="AL350" s="552"/>
      <c r="AM350" s="552"/>
      <c r="AN350" s="552"/>
      <c r="AO350" s="552"/>
      <c r="AP350" s="553"/>
      <c r="AQ350" s="130"/>
      <c r="AR350" s="130"/>
      <c r="AS350" s="130"/>
    </row>
    <row r="351" spans="1:45" x14ac:dyDescent="0.25">
      <c r="A351" t="s">
        <v>18</v>
      </c>
      <c r="B351" s="167">
        <v>5604805000</v>
      </c>
      <c r="C351" s="168">
        <v>5604805000</v>
      </c>
      <c r="D351" s="529"/>
      <c r="E351" s="130">
        <v>0</v>
      </c>
      <c r="F351" s="170">
        <v>0</v>
      </c>
      <c r="G351" s="168">
        <v>0</v>
      </c>
      <c r="H351" s="527"/>
      <c r="I351" s="172">
        <v>0.11357215412980652</v>
      </c>
      <c r="J351" s="171">
        <v>92550516.261149973</v>
      </c>
      <c r="K351" s="527"/>
      <c r="L351" s="173">
        <v>2584.3204621760578</v>
      </c>
      <c r="M351" s="174">
        <v>9.8863968514409525E-2</v>
      </c>
      <c r="N351" s="175" t="s">
        <v>18</v>
      </c>
      <c r="O351">
        <v>11.4</v>
      </c>
      <c r="P351" s="130">
        <v>11.4</v>
      </c>
      <c r="Q351" s="529"/>
      <c r="R351" s="130">
        <v>5.5</v>
      </c>
      <c r="S351" s="130">
        <v>943</v>
      </c>
      <c r="T351" s="177">
        <v>5.5</v>
      </c>
      <c r="U351" s="177">
        <v>943</v>
      </c>
      <c r="V351" s="178">
        <v>5.1864999999999997</v>
      </c>
      <c r="W351" s="179" t="s">
        <v>18</v>
      </c>
      <c r="X351" s="130">
        <v>0.3</v>
      </c>
      <c r="Y351" s="130">
        <v>429</v>
      </c>
      <c r="Z351" s="177">
        <v>0.3</v>
      </c>
      <c r="AA351" s="177">
        <v>429</v>
      </c>
      <c r="AB351" s="178">
        <v>0.12869999999999998</v>
      </c>
      <c r="AC351" s="152"/>
      <c r="AD351">
        <v>34.1</v>
      </c>
      <c r="AE351">
        <v>418</v>
      </c>
      <c r="AF351" s="177">
        <v>34.1</v>
      </c>
      <c r="AG351" s="151"/>
      <c r="AH351" s="177">
        <v>418</v>
      </c>
      <c r="AI351" s="178">
        <v>14.2538</v>
      </c>
      <c r="AJ351" s="179" t="s">
        <v>18</v>
      </c>
      <c r="AK351" s="130">
        <v>0.4</v>
      </c>
      <c r="AL351" s="130">
        <v>78</v>
      </c>
      <c r="AM351" s="177">
        <v>0.4</v>
      </c>
      <c r="AN351" s="177">
        <v>78</v>
      </c>
      <c r="AO351" s="178">
        <v>3.1200000000000002E-2</v>
      </c>
      <c r="AP351" s="529"/>
      <c r="AQ351" s="199">
        <v>8.5378471199999986</v>
      </c>
      <c r="AR351" s="174">
        <v>3.7992076147415945E-4</v>
      </c>
      <c r="AS351" s="188">
        <v>2.6342659531893709E-4</v>
      </c>
    </row>
    <row r="352" spans="1:45" x14ac:dyDescent="0.25">
      <c r="A352" t="s">
        <v>10</v>
      </c>
      <c r="B352" s="130">
        <v>0</v>
      </c>
      <c r="C352" s="168">
        <v>0</v>
      </c>
      <c r="D352" s="529"/>
      <c r="E352" s="168">
        <v>0</v>
      </c>
      <c r="F352" s="170">
        <v>0</v>
      </c>
      <c r="G352" s="168">
        <v>0</v>
      </c>
      <c r="H352" s="527"/>
      <c r="I352" s="172">
        <v>0</v>
      </c>
      <c r="J352" s="171">
        <v>0</v>
      </c>
      <c r="K352" s="527"/>
      <c r="L352" s="173">
        <v>0</v>
      </c>
      <c r="M352" s="174">
        <v>0</v>
      </c>
      <c r="N352" s="175" t="s">
        <v>10</v>
      </c>
      <c r="O352">
        <v>0.5</v>
      </c>
      <c r="P352" s="130">
        <v>0.5</v>
      </c>
      <c r="Q352" s="529"/>
      <c r="R352">
        <v>0.6</v>
      </c>
      <c r="S352">
        <v>1074</v>
      </c>
      <c r="T352" s="177">
        <v>0.6</v>
      </c>
      <c r="U352" s="177">
        <v>1074</v>
      </c>
      <c r="V352" s="178">
        <v>0.64439999999999997</v>
      </c>
      <c r="W352" s="179" t="s">
        <v>10</v>
      </c>
      <c r="X352" s="307" t="s">
        <v>186</v>
      </c>
      <c r="Y352" s="307" t="s">
        <v>186</v>
      </c>
      <c r="Z352" s="177">
        <v>-8.3333333333352275E-3</v>
      </c>
      <c r="AA352" s="177">
        <v>112.875</v>
      </c>
      <c r="AB352" s="178">
        <v>-9.4062500000021386E-4</v>
      </c>
      <c r="AC352" s="152"/>
      <c r="AD352" s="130">
        <v>0.7</v>
      </c>
      <c r="AE352" s="130">
        <v>248</v>
      </c>
      <c r="AF352" s="177">
        <v>0.7</v>
      </c>
      <c r="AG352" s="151"/>
      <c r="AH352" s="177">
        <v>248</v>
      </c>
      <c r="AI352" s="178">
        <v>0.1736</v>
      </c>
      <c r="AJ352" s="179" t="s">
        <v>10</v>
      </c>
      <c r="AK352" s="130">
        <v>0.1</v>
      </c>
      <c r="AL352" s="130">
        <v>139</v>
      </c>
      <c r="AM352" s="177">
        <v>0.1</v>
      </c>
      <c r="AN352" s="177">
        <v>139</v>
      </c>
      <c r="AO352" s="178">
        <v>1.3900000000000001E-2</v>
      </c>
      <c r="AP352" s="529"/>
      <c r="AQ352" s="199">
        <v>0.36196590374999987</v>
      </c>
      <c r="AR352" s="174">
        <v>1.6106913118442239E-5</v>
      </c>
      <c r="AS352" s="188">
        <v>1.1168090070744271E-5</v>
      </c>
    </row>
    <row r="353" spans="1:45" x14ac:dyDescent="0.25">
      <c r="A353" t="s">
        <v>24</v>
      </c>
      <c r="B353" s="176" t="s">
        <v>186</v>
      </c>
      <c r="C353" s="168">
        <v>13994400</v>
      </c>
      <c r="D353" s="529"/>
      <c r="E353" s="308" t="s">
        <v>186</v>
      </c>
      <c r="F353" s="170">
        <v>9.2827225028977185E-3</v>
      </c>
      <c r="G353" s="168">
        <v>69278406.143836126</v>
      </c>
      <c r="H353" s="527"/>
      <c r="I353" s="172">
        <v>2.8357349698235074E-4</v>
      </c>
      <c r="J353" s="171">
        <v>231085.4605584025</v>
      </c>
      <c r="K353" s="527"/>
      <c r="L353" s="173">
        <v>37.877365231753359</v>
      </c>
      <c r="M353" s="174">
        <v>1.4490101744300411E-3</v>
      </c>
      <c r="N353" s="175" t="s">
        <v>24</v>
      </c>
      <c r="O353">
        <v>386.3</v>
      </c>
      <c r="P353" s="130">
        <v>386.3</v>
      </c>
      <c r="Q353" s="529"/>
      <c r="R353">
        <v>535.5</v>
      </c>
      <c r="S353">
        <v>1286</v>
      </c>
      <c r="T353" s="177">
        <v>535.5</v>
      </c>
      <c r="U353" s="177">
        <v>1286</v>
      </c>
      <c r="V353" s="178">
        <v>688.65300000000002</v>
      </c>
      <c r="W353" s="179" t="s">
        <v>24</v>
      </c>
      <c r="X353" s="307" t="s">
        <v>186</v>
      </c>
      <c r="Y353" s="307" t="s">
        <v>186</v>
      </c>
      <c r="Z353" s="177">
        <v>-8.3333333333352275E-3</v>
      </c>
      <c r="AA353" s="177">
        <v>112.875</v>
      </c>
      <c r="AB353" s="178">
        <v>-9.4062500000021386E-4</v>
      </c>
      <c r="AC353" s="152"/>
      <c r="AD353">
        <v>1.5</v>
      </c>
      <c r="AE353">
        <v>254</v>
      </c>
      <c r="AF353" s="177">
        <v>1.5</v>
      </c>
      <c r="AG353" s="151"/>
      <c r="AH353" s="177">
        <v>254</v>
      </c>
      <c r="AI353" s="178">
        <v>0.38100000000000001</v>
      </c>
      <c r="AJ353" s="179" t="s">
        <v>24</v>
      </c>
      <c r="AK353">
        <v>2.5</v>
      </c>
      <c r="AL353">
        <v>135</v>
      </c>
      <c r="AM353" s="177">
        <v>2.5</v>
      </c>
      <c r="AN353" s="177">
        <v>135</v>
      </c>
      <c r="AO353" s="178">
        <v>0.33750000000000002</v>
      </c>
      <c r="AP353" s="529"/>
      <c r="AQ353" s="199">
        <v>300.28981566375001</v>
      </c>
      <c r="AR353" s="174">
        <v>1.336242425361054E-2</v>
      </c>
      <c r="AS353" s="188">
        <v>9.2651370582579502E-3</v>
      </c>
    </row>
    <row r="354" spans="1:45" x14ac:dyDescent="0.25">
      <c r="A354" t="s">
        <v>20</v>
      </c>
      <c r="B354" s="167">
        <v>5191860000</v>
      </c>
      <c r="C354" s="168">
        <v>5191860000</v>
      </c>
      <c r="D354" s="529"/>
      <c r="E354" s="168">
        <v>676351000</v>
      </c>
      <c r="F354" s="170">
        <v>9.1145178483112529E-2</v>
      </c>
      <c r="G354" s="168">
        <v>680230685.66731215</v>
      </c>
      <c r="H354" s="527"/>
      <c r="I354" s="172">
        <v>0.10520450294709224</v>
      </c>
      <c r="J354" s="171">
        <v>85731675.474100202</v>
      </c>
      <c r="K354" s="527"/>
      <c r="L354" s="173">
        <v>2702.4682230137446</v>
      </c>
      <c r="M354" s="174">
        <v>0.10338374718677655</v>
      </c>
      <c r="N354" s="175" t="s">
        <v>20</v>
      </c>
      <c r="O354">
        <v>45.5</v>
      </c>
      <c r="P354" s="130">
        <v>45.5</v>
      </c>
      <c r="Q354" s="529"/>
      <c r="R354">
        <v>6.9</v>
      </c>
      <c r="S354">
        <v>978</v>
      </c>
      <c r="T354" s="177">
        <v>6.9</v>
      </c>
      <c r="U354" s="177">
        <v>978</v>
      </c>
      <c r="V354" s="178">
        <v>6.7481999999999998</v>
      </c>
      <c r="W354" s="179" t="s">
        <v>20</v>
      </c>
      <c r="X354" s="307" t="s">
        <v>186</v>
      </c>
      <c r="Y354" s="307" t="s">
        <v>186</v>
      </c>
      <c r="Z354" s="177">
        <v>-8.3333333333352275E-3</v>
      </c>
      <c r="AA354" s="177">
        <v>112.875</v>
      </c>
      <c r="AB354" s="178">
        <v>-9.4062500000021386E-4</v>
      </c>
      <c r="AC354" s="152"/>
      <c r="AD354" s="130">
        <v>137.30000000000001</v>
      </c>
      <c r="AE354" s="130">
        <v>458</v>
      </c>
      <c r="AF354" s="177">
        <v>137.30000000000001</v>
      </c>
      <c r="AG354" s="151"/>
      <c r="AH354" s="177">
        <v>458</v>
      </c>
      <c r="AI354" s="178">
        <v>62.883400000000002</v>
      </c>
      <c r="AJ354" s="179" t="s">
        <v>20</v>
      </c>
      <c r="AK354" s="130">
        <v>0.7</v>
      </c>
      <c r="AL354" s="130">
        <v>102</v>
      </c>
      <c r="AM354" s="177">
        <v>0.7</v>
      </c>
      <c r="AN354" s="177">
        <v>102</v>
      </c>
      <c r="AO354" s="178">
        <v>7.1399999999999991E-2</v>
      </c>
      <c r="AP354" s="529"/>
      <c r="AQ354" s="199">
        <v>30.362217063750002</v>
      </c>
      <c r="AR354" s="174">
        <v>1.3510708806066818E-3</v>
      </c>
      <c r="AS354" s="188">
        <v>9.3679534840841706E-4</v>
      </c>
    </row>
    <row r="355" spans="1:45" x14ac:dyDescent="0.25">
      <c r="A355" t="s">
        <v>26</v>
      </c>
      <c r="B355" s="130">
        <v>1522918000</v>
      </c>
      <c r="C355" s="168">
        <v>1522918000</v>
      </c>
      <c r="D355" s="529"/>
      <c r="E355" s="168">
        <v>423916000</v>
      </c>
      <c r="F355" s="170">
        <v>5.7126993945225378E-2</v>
      </c>
      <c r="G355" s="168">
        <v>426347667.62427247</v>
      </c>
      <c r="H355" s="527"/>
      <c r="I355" s="172">
        <v>3.0859428262545566E-2</v>
      </c>
      <c r="J355" s="171">
        <v>25147502.388289694</v>
      </c>
      <c r="K355" s="527"/>
      <c r="L355" s="173">
        <v>895.59381391769807</v>
      </c>
      <c r="M355" s="174">
        <v>3.4261214859671409E-2</v>
      </c>
      <c r="N355" s="175" t="s">
        <v>26</v>
      </c>
      <c r="O355">
        <v>1727</v>
      </c>
      <c r="P355" s="130">
        <v>1727</v>
      </c>
      <c r="Q355" s="529"/>
      <c r="R355">
        <v>1745.7</v>
      </c>
      <c r="S355">
        <v>1282</v>
      </c>
      <c r="T355" s="177">
        <v>1745.7</v>
      </c>
      <c r="U355" s="177">
        <v>1282</v>
      </c>
      <c r="V355" s="178">
        <v>2237.9874</v>
      </c>
      <c r="W355" s="179" t="s">
        <v>26</v>
      </c>
      <c r="X355">
        <v>174.9</v>
      </c>
      <c r="Y355">
        <v>108</v>
      </c>
      <c r="Z355" s="177">
        <v>174.9</v>
      </c>
      <c r="AA355" s="177">
        <v>108</v>
      </c>
      <c r="AB355" s="178">
        <v>18.889199999999999</v>
      </c>
      <c r="AC355" s="152"/>
      <c r="AD355">
        <v>2466.3000000000002</v>
      </c>
      <c r="AE355">
        <v>240</v>
      </c>
      <c r="AF355" s="177">
        <v>2466.3000000000002</v>
      </c>
      <c r="AG355" s="151"/>
      <c r="AH355" s="177">
        <v>240</v>
      </c>
      <c r="AI355" s="178">
        <v>591.91200000000003</v>
      </c>
      <c r="AJ355" s="179" t="s">
        <v>26</v>
      </c>
      <c r="AK355" s="130">
        <v>299</v>
      </c>
      <c r="AL355" s="130">
        <v>141</v>
      </c>
      <c r="AM355" s="177">
        <v>299</v>
      </c>
      <c r="AN355" s="177">
        <v>141</v>
      </c>
      <c r="AO355" s="178">
        <v>42.158999999999999</v>
      </c>
      <c r="AP355" s="529"/>
      <c r="AQ355" s="199">
        <v>1259.2967745599999</v>
      </c>
      <c r="AR355" s="174">
        <v>5.6036724807598588E-2</v>
      </c>
      <c r="AS355" s="188">
        <v>3.8854322073930497E-2</v>
      </c>
    </row>
    <row r="356" spans="1:45" x14ac:dyDescent="0.25">
      <c r="A356" t="s">
        <v>28</v>
      </c>
      <c r="B356" s="176" t="s">
        <v>186</v>
      </c>
      <c r="C356" s="168">
        <v>13994400</v>
      </c>
      <c r="D356" s="529"/>
      <c r="E356" s="176" t="s">
        <v>186</v>
      </c>
      <c r="F356" s="170">
        <v>9.2827225028977185E-3</v>
      </c>
      <c r="G356" s="168">
        <v>69278406.143836126</v>
      </c>
      <c r="H356" s="527"/>
      <c r="I356" s="172">
        <v>2.8357349698235074E-4</v>
      </c>
      <c r="J356" s="171">
        <v>231085.4605584025</v>
      </c>
      <c r="K356" s="527"/>
      <c r="L356" s="173">
        <v>37.877365231753359</v>
      </c>
      <c r="M356" s="174">
        <v>1.4490101744300411E-3</v>
      </c>
      <c r="N356" s="175" t="s">
        <v>28</v>
      </c>
      <c r="O356">
        <v>2211.6999999999998</v>
      </c>
      <c r="P356" s="130">
        <v>2211.6999999999998</v>
      </c>
      <c r="Q356" s="529"/>
      <c r="R356">
        <v>2500.6</v>
      </c>
      <c r="S356">
        <v>1339</v>
      </c>
      <c r="T356" s="177">
        <v>2500.6</v>
      </c>
      <c r="U356" s="177">
        <v>1339</v>
      </c>
      <c r="V356" s="178">
        <v>3348.3033999999998</v>
      </c>
      <c r="W356" s="179" t="s">
        <v>28</v>
      </c>
      <c r="X356" s="130">
        <v>0.1</v>
      </c>
      <c r="Y356" s="130">
        <v>500</v>
      </c>
      <c r="Z356" s="177">
        <v>0.1</v>
      </c>
      <c r="AA356" s="177">
        <v>500</v>
      </c>
      <c r="AB356" s="178">
        <v>0.05</v>
      </c>
      <c r="AC356" s="152"/>
      <c r="AD356">
        <v>15</v>
      </c>
      <c r="AE356">
        <v>228</v>
      </c>
      <c r="AF356" s="177">
        <v>15</v>
      </c>
      <c r="AG356" s="151"/>
      <c r="AH356" s="177">
        <v>228</v>
      </c>
      <c r="AI356" s="178">
        <v>3.42</v>
      </c>
      <c r="AJ356" s="179" t="s">
        <v>28</v>
      </c>
      <c r="AK356">
        <v>960.4</v>
      </c>
      <c r="AL356">
        <v>173</v>
      </c>
      <c r="AM356" s="177">
        <v>960.4</v>
      </c>
      <c r="AN356" s="177">
        <v>173</v>
      </c>
      <c r="AO356" s="178">
        <v>166.14919999999998</v>
      </c>
      <c r="AP356" s="529"/>
      <c r="AQ356" s="199">
        <v>1532.4070845599999</v>
      </c>
      <c r="AR356" s="174">
        <v>6.818970382950966E-2</v>
      </c>
      <c r="AS356" s="188">
        <v>4.7280863109230686E-2</v>
      </c>
    </row>
    <row r="357" spans="1:45" x14ac:dyDescent="0.25">
      <c r="A357" t="s">
        <v>30</v>
      </c>
      <c r="B357" s="176" t="s">
        <v>186</v>
      </c>
      <c r="C357" s="168">
        <v>13994400</v>
      </c>
      <c r="D357" s="529"/>
      <c r="E357" s="308" t="s">
        <v>186</v>
      </c>
      <c r="F357" s="170">
        <v>9.2827225028977185E-3</v>
      </c>
      <c r="G357" s="168">
        <v>69278406.143836126</v>
      </c>
      <c r="H357" s="527"/>
      <c r="I357" s="172">
        <v>2.8357349698235074E-4</v>
      </c>
      <c r="J357" s="171">
        <v>231085.4605584025</v>
      </c>
      <c r="K357" s="527"/>
      <c r="L357" s="173">
        <v>37.877365231753359</v>
      </c>
      <c r="M357" s="174">
        <v>1.4490101744300411E-3</v>
      </c>
      <c r="N357" s="175" t="s">
        <v>30</v>
      </c>
      <c r="O357" s="181" t="s">
        <v>61</v>
      </c>
      <c r="P357" s="180">
        <v>2.4666666666666668</v>
      </c>
      <c r="Q357" s="529"/>
      <c r="R357" s="181" t="s">
        <v>61</v>
      </c>
      <c r="S357" s="181" t="s">
        <v>61</v>
      </c>
      <c r="T357" s="177">
        <v>3.3833333333333333</v>
      </c>
      <c r="U357" s="177">
        <v>1036</v>
      </c>
      <c r="V357" s="178">
        <v>3.5051333333333337</v>
      </c>
      <c r="W357" s="179" t="s">
        <v>30</v>
      </c>
      <c r="X357" s="181" t="s">
        <v>61</v>
      </c>
      <c r="Y357" s="181" t="s">
        <v>61</v>
      </c>
      <c r="Z357" s="177">
        <v>1.3499999999999999</v>
      </c>
      <c r="AA357" s="177">
        <v>139</v>
      </c>
      <c r="AB357" s="178">
        <v>0.18764999999999996</v>
      </c>
      <c r="AC357" s="152"/>
      <c r="AD357" s="181" t="s">
        <v>61</v>
      </c>
      <c r="AE357" s="181" t="s">
        <v>61</v>
      </c>
      <c r="AF357" s="177">
        <v>4.3500000000000005</v>
      </c>
      <c r="AG357" s="151"/>
      <c r="AH357" s="177">
        <v>246</v>
      </c>
      <c r="AI357" s="178">
        <v>1.0701000000000003</v>
      </c>
      <c r="AJ357" s="179" t="s">
        <v>30</v>
      </c>
      <c r="AK357" s="181" t="s">
        <v>61</v>
      </c>
      <c r="AL357" s="181" t="s">
        <v>61</v>
      </c>
      <c r="AM357" s="177">
        <v>5.45</v>
      </c>
      <c r="AN357" s="177">
        <v>89</v>
      </c>
      <c r="AO357" s="178">
        <v>0.48505000000000004</v>
      </c>
      <c r="AP357" s="529"/>
      <c r="AQ357" s="199">
        <v>2.2859997600000002</v>
      </c>
      <c r="AR357" s="174">
        <v>1.0172339201465417E-4</v>
      </c>
      <c r="AS357" s="188">
        <v>7.0532199184741029E-5</v>
      </c>
    </row>
    <row r="358" spans="1:45" x14ac:dyDescent="0.25">
      <c r="A358" t="s">
        <v>34</v>
      </c>
      <c r="B358" s="167">
        <v>2194460000</v>
      </c>
      <c r="C358" s="168">
        <v>2194460000</v>
      </c>
      <c r="D358" s="529"/>
      <c r="E358" s="130">
        <v>0</v>
      </c>
      <c r="F358" s="170">
        <v>0</v>
      </c>
      <c r="G358" s="168">
        <v>0</v>
      </c>
      <c r="H358" s="527"/>
      <c r="I358" s="172">
        <v>4.4467122290908469E-2</v>
      </c>
      <c r="J358" s="171">
        <v>36236480.290472761</v>
      </c>
      <c r="K358" s="527"/>
      <c r="L358" s="173">
        <v>1011.8439234597586</v>
      </c>
      <c r="M358" s="174">
        <v>3.8708398302194483E-2</v>
      </c>
      <c r="N358" s="175" t="s">
        <v>34</v>
      </c>
      <c r="O358" s="183">
        <v>31.2</v>
      </c>
      <c r="P358" s="130">
        <v>15.6</v>
      </c>
      <c r="Q358" s="529"/>
      <c r="R358" s="183">
        <v>33.1</v>
      </c>
      <c r="S358" s="183">
        <v>1302</v>
      </c>
      <c r="T358" s="177">
        <v>33.1</v>
      </c>
      <c r="U358" s="177">
        <v>1302</v>
      </c>
      <c r="V358" s="178">
        <v>43.096200000000003</v>
      </c>
      <c r="W358" s="179" t="s">
        <v>34</v>
      </c>
      <c r="X358" s="183">
        <v>3.6</v>
      </c>
      <c r="Y358" s="183">
        <v>258</v>
      </c>
      <c r="Z358" s="177">
        <v>3.6</v>
      </c>
      <c r="AA358" s="177">
        <v>258</v>
      </c>
      <c r="AB358" s="178">
        <v>0.92880000000000007</v>
      </c>
      <c r="AC358" s="152"/>
      <c r="AD358">
        <v>18</v>
      </c>
      <c r="AE358" s="183">
        <v>246</v>
      </c>
      <c r="AF358" s="177">
        <v>18</v>
      </c>
      <c r="AG358" s="151"/>
      <c r="AH358" s="177">
        <v>246</v>
      </c>
      <c r="AI358" s="178">
        <v>4.4279999999999999</v>
      </c>
      <c r="AJ358" s="179" t="s">
        <v>34</v>
      </c>
      <c r="AK358" s="183">
        <v>39.700000000000003</v>
      </c>
      <c r="AL358">
        <v>96</v>
      </c>
      <c r="AM358" s="177">
        <v>39.700000000000003</v>
      </c>
      <c r="AN358" s="177">
        <v>96</v>
      </c>
      <c r="AO358" s="178">
        <v>3.8112000000000004</v>
      </c>
      <c r="AP358" s="529"/>
      <c r="AQ358" s="199">
        <v>22.76628552</v>
      </c>
      <c r="AR358" s="174">
        <v>1.0130638800541713E-3</v>
      </c>
      <c r="AS358" s="188">
        <v>7.0243060086468481E-4</v>
      </c>
    </row>
    <row r="359" spans="1:45" x14ac:dyDescent="0.25">
      <c r="A359" t="s">
        <v>32</v>
      </c>
      <c r="B359" s="130">
        <v>0</v>
      </c>
      <c r="C359" s="168">
        <v>0</v>
      </c>
      <c r="D359" s="529"/>
      <c r="E359" s="168">
        <v>0</v>
      </c>
      <c r="F359" s="170">
        <v>0</v>
      </c>
      <c r="G359" s="168">
        <v>0</v>
      </c>
      <c r="H359" s="527"/>
      <c r="I359" s="172">
        <v>0</v>
      </c>
      <c r="J359" s="171">
        <v>0</v>
      </c>
      <c r="K359" s="527"/>
      <c r="L359" s="173">
        <v>0</v>
      </c>
      <c r="M359" s="174">
        <v>0</v>
      </c>
      <c r="N359" s="175" t="s">
        <v>32</v>
      </c>
      <c r="O359" s="130">
        <v>0</v>
      </c>
      <c r="P359" s="130">
        <v>0</v>
      </c>
      <c r="Q359" s="529"/>
      <c r="R359" s="130">
        <v>0</v>
      </c>
      <c r="S359" s="130">
        <v>0</v>
      </c>
      <c r="T359" s="177">
        <v>0</v>
      </c>
      <c r="U359" s="177">
        <v>0</v>
      </c>
      <c r="V359" s="178">
        <v>0</v>
      </c>
      <c r="W359" s="179" t="s">
        <v>32</v>
      </c>
      <c r="X359" s="151">
        <v>0</v>
      </c>
      <c r="Y359" s="130">
        <v>0</v>
      </c>
      <c r="Z359" s="177">
        <v>0</v>
      </c>
      <c r="AA359" s="177">
        <v>0</v>
      </c>
      <c r="AB359" s="178">
        <v>0</v>
      </c>
      <c r="AC359" s="152"/>
      <c r="AD359" s="130">
        <v>0</v>
      </c>
      <c r="AE359">
        <v>0</v>
      </c>
      <c r="AF359" s="177">
        <v>0</v>
      </c>
      <c r="AG359" s="151"/>
      <c r="AH359" s="177">
        <v>0</v>
      </c>
      <c r="AI359" s="178">
        <v>0</v>
      </c>
      <c r="AJ359" s="179" t="s">
        <v>32</v>
      </c>
      <c r="AK359" s="130">
        <v>0</v>
      </c>
      <c r="AL359" s="130">
        <v>0</v>
      </c>
      <c r="AM359" s="177">
        <v>0</v>
      </c>
      <c r="AN359" s="177">
        <v>0</v>
      </c>
      <c r="AO359" s="178">
        <v>0</v>
      </c>
      <c r="AP359" s="529"/>
      <c r="AQ359" s="199">
        <v>0</v>
      </c>
      <c r="AR359" s="174">
        <v>0</v>
      </c>
      <c r="AS359" s="188">
        <v>0</v>
      </c>
    </row>
    <row r="360" spans="1:45" x14ac:dyDescent="0.25">
      <c r="A360" t="s">
        <v>35</v>
      </c>
      <c r="B360" s="130">
        <v>355561000</v>
      </c>
      <c r="C360" s="168">
        <v>355561000</v>
      </c>
      <c r="D360" s="529"/>
      <c r="E360" s="130">
        <v>0</v>
      </c>
      <c r="F360" s="170">
        <v>0</v>
      </c>
      <c r="G360" s="168">
        <v>0</v>
      </c>
      <c r="H360" s="527"/>
      <c r="I360" s="172">
        <v>7.2048588121349693E-3</v>
      </c>
      <c r="J360" s="171">
        <v>5871275.4703028472</v>
      </c>
      <c r="K360" s="527"/>
      <c r="L360" s="173">
        <v>163.94568015332936</v>
      </c>
      <c r="M360" s="174">
        <v>6.2717920621595145E-3</v>
      </c>
      <c r="N360" s="175" t="s">
        <v>35</v>
      </c>
      <c r="O360">
        <v>116.5</v>
      </c>
      <c r="P360" s="130">
        <v>116.5</v>
      </c>
      <c r="Q360" s="529"/>
      <c r="R360" s="209" t="s">
        <v>186</v>
      </c>
      <c r="S360" s="209" t="s">
        <v>186</v>
      </c>
      <c r="T360" s="177">
        <v>449.5</v>
      </c>
      <c r="U360" s="177">
        <v>1296.9749999999999</v>
      </c>
      <c r="V360" s="178">
        <v>582.99026249999997</v>
      </c>
      <c r="W360" s="179" t="s">
        <v>35</v>
      </c>
      <c r="X360" s="130">
        <v>0.8</v>
      </c>
      <c r="Y360" s="130">
        <v>400</v>
      </c>
      <c r="Z360" s="177">
        <v>0.8</v>
      </c>
      <c r="AA360" s="177">
        <v>400</v>
      </c>
      <c r="AB360" s="178">
        <v>0.32</v>
      </c>
      <c r="AC360" s="152"/>
      <c r="AD360">
        <v>66.900000000000006</v>
      </c>
      <c r="AE360">
        <v>138</v>
      </c>
      <c r="AF360" s="177">
        <v>66.900000000000006</v>
      </c>
      <c r="AG360" s="151"/>
      <c r="AH360" s="177">
        <v>138</v>
      </c>
      <c r="AI360" s="178">
        <v>9.2322000000000006</v>
      </c>
      <c r="AJ360" s="179" t="s">
        <v>35</v>
      </c>
      <c r="AK360">
        <v>2.5</v>
      </c>
      <c r="AL360">
        <v>66</v>
      </c>
      <c r="AM360" s="177">
        <v>2.5</v>
      </c>
      <c r="AN360" s="177">
        <v>66</v>
      </c>
      <c r="AO360" s="178">
        <v>0.16500000000000001</v>
      </c>
      <c r="AP360" s="529"/>
      <c r="AQ360" s="199">
        <v>258.18337066499998</v>
      </c>
      <c r="AR360" s="174">
        <v>1.1488753710901769E-2</v>
      </c>
      <c r="AS360" s="188">
        <v>7.9659854933368853E-3</v>
      </c>
    </row>
    <row r="361" spans="1:45" x14ac:dyDescent="0.25">
      <c r="A361" t="s">
        <v>37</v>
      </c>
      <c r="B361" s="167">
        <v>6799424000</v>
      </c>
      <c r="C361" s="168">
        <v>6799424000</v>
      </c>
      <c r="D361" s="529"/>
      <c r="E361" s="176" t="s">
        <v>186</v>
      </c>
      <c r="F361" s="170">
        <v>9.2827225028977185E-3</v>
      </c>
      <c r="G361" s="168">
        <v>69278406.143836126</v>
      </c>
      <c r="H361" s="527"/>
      <c r="I361" s="172">
        <v>0.13777914316767587</v>
      </c>
      <c r="J361" s="171">
        <v>112276912.6630549</v>
      </c>
      <c r="K361" s="527"/>
      <c r="L361" s="173">
        <v>3166.5722190108058</v>
      </c>
      <c r="M361" s="174">
        <v>0.12113818728784297</v>
      </c>
      <c r="N361" s="175" t="s">
        <v>37</v>
      </c>
      <c r="O361">
        <v>141.19999999999999</v>
      </c>
      <c r="P361" s="130">
        <v>141.19999999999999</v>
      </c>
      <c r="Q361" s="529"/>
      <c r="R361">
        <v>252</v>
      </c>
      <c r="S361">
        <v>1002</v>
      </c>
      <c r="T361" s="177">
        <v>252</v>
      </c>
      <c r="U361" s="177">
        <v>1002</v>
      </c>
      <c r="V361" s="178">
        <v>252.50399999999999</v>
      </c>
      <c r="W361" s="179" t="s">
        <v>37</v>
      </c>
      <c r="X361" s="130">
        <v>1.1000000000000001</v>
      </c>
      <c r="Y361" s="130">
        <v>703</v>
      </c>
      <c r="Z361" s="177">
        <v>1.1000000000000001</v>
      </c>
      <c r="AA361" s="177">
        <v>703</v>
      </c>
      <c r="AB361" s="178">
        <v>0.77329999999999999</v>
      </c>
      <c r="AC361" s="152"/>
      <c r="AD361">
        <v>83</v>
      </c>
      <c r="AE361">
        <v>245</v>
      </c>
      <c r="AF361" s="177">
        <v>83</v>
      </c>
      <c r="AG361" s="151"/>
      <c r="AH361" s="177">
        <v>245</v>
      </c>
      <c r="AI361" s="178">
        <v>20.335000000000001</v>
      </c>
      <c r="AJ361" s="179" t="s">
        <v>37</v>
      </c>
      <c r="AK361">
        <v>7.1</v>
      </c>
      <c r="AL361">
        <v>79</v>
      </c>
      <c r="AM361" s="177">
        <v>7.1</v>
      </c>
      <c r="AN361" s="177">
        <v>79</v>
      </c>
      <c r="AO361" s="178">
        <v>0.56089999999999995</v>
      </c>
      <c r="AP361" s="529"/>
      <c r="AQ361" s="199">
        <v>119.42984592000001</v>
      </c>
      <c r="AR361" s="174">
        <v>5.3144402057023416E-3</v>
      </c>
      <c r="AS361" s="188">
        <v>3.6848865115508013E-3</v>
      </c>
    </row>
    <row r="362" spans="1:45" x14ac:dyDescent="0.25">
      <c r="A362" t="s">
        <v>41</v>
      </c>
      <c r="B362" s="130">
        <v>0</v>
      </c>
      <c r="C362" s="168">
        <v>0</v>
      </c>
      <c r="D362" s="529"/>
      <c r="E362" s="168">
        <v>0</v>
      </c>
      <c r="F362" s="170">
        <v>0</v>
      </c>
      <c r="G362" s="168">
        <v>0</v>
      </c>
      <c r="H362" s="527"/>
      <c r="I362" s="172">
        <v>0</v>
      </c>
      <c r="J362" s="171">
        <v>0</v>
      </c>
      <c r="K362" s="527"/>
      <c r="L362" s="173">
        <v>0</v>
      </c>
      <c r="M362" s="174">
        <v>0</v>
      </c>
      <c r="N362" s="175" t="s">
        <v>41</v>
      </c>
      <c r="O362">
        <v>10.1</v>
      </c>
      <c r="P362" s="130">
        <v>10.1</v>
      </c>
      <c r="Q362" s="529"/>
      <c r="R362">
        <v>11.6</v>
      </c>
      <c r="S362">
        <v>1137</v>
      </c>
      <c r="T362" s="177">
        <v>11.6</v>
      </c>
      <c r="U362" s="177">
        <v>1137</v>
      </c>
      <c r="V362" s="178">
        <v>13.1892</v>
      </c>
      <c r="W362" s="179" t="s">
        <v>41</v>
      </c>
      <c r="X362" s="130">
        <v>0.1</v>
      </c>
      <c r="Y362" s="130">
        <v>508</v>
      </c>
      <c r="Z362" s="177">
        <v>0.1</v>
      </c>
      <c r="AA362" s="177">
        <v>508</v>
      </c>
      <c r="AB362" s="178">
        <v>5.0800000000000005E-2</v>
      </c>
      <c r="AC362" s="152"/>
      <c r="AD362">
        <v>14.2</v>
      </c>
      <c r="AE362">
        <v>245</v>
      </c>
      <c r="AF362" s="177">
        <v>14.2</v>
      </c>
      <c r="AG362" s="151"/>
      <c r="AH362" s="177">
        <v>245</v>
      </c>
      <c r="AI362" s="178">
        <v>3.4790000000000001</v>
      </c>
      <c r="AJ362" s="179" t="s">
        <v>41</v>
      </c>
      <c r="AK362" s="130">
        <v>0.7</v>
      </c>
      <c r="AL362" s="130">
        <v>113</v>
      </c>
      <c r="AM362" s="177">
        <v>0.7</v>
      </c>
      <c r="AN362" s="177">
        <v>113</v>
      </c>
      <c r="AO362" s="178">
        <v>7.909999999999999E-2</v>
      </c>
      <c r="AP362" s="529"/>
      <c r="AQ362" s="199">
        <v>7.3172523600000003</v>
      </c>
      <c r="AR362" s="174">
        <v>3.2560621541204068E-4</v>
      </c>
      <c r="AS362" s="188">
        <v>2.2576638456888392E-4</v>
      </c>
    </row>
    <row r="363" spans="1:45" x14ac:dyDescent="0.25">
      <c r="A363" t="s">
        <v>44</v>
      </c>
      <c r="B363" s="130">
        <v>0</v>
      </c>
      <c r="C363" s="168">
        <v>0</v>
      </c>
      <c r="D363" s="529"/>
      <c r="E363" s="130">
        <v>0</v>
      </c>
      <c r="F363" s="170">
        <v>0</v>
      </c>
      <c r="G363" s="168">
        <v>0</v>
      </c>
      <c r="H363" s="527"/>
      <c r="I363" s="172">
        <v>0</v>
      </c>
      <c r="J363" s="171">
        <v>0</v>
      </c>
      <c r="K363" s="527"/>
      <c r="L363" s="173">
        <v>0</v>
      </c>
      <c r="M363" s="174">
        <v>0</v>
      </c>
      <c r="N363" s="175" t="s">
        <v>44</v>
      </c>
      <c r="O363">
        <v>43.8</v>
      </c>
      <c r="P363" s="130">
        <v>43.8</v>
      </c>
      <c r="Q363" s="529"/>
      <c r="R363">
        <v>29.9</v>
      </c>
      <c r="S363">
        <v>1129</v>
      </c>
      <c r="T363" s="177">
        <v>29.9</v>
      </c>
      <c r="U363" s="177">
        <v>1129</v>
      </c>
      <c r="V363" s="178">
        <v>33.757100000000001</v>
      </c>
      <c r="W363" s="179" t="s">
        <v>44</v>
      </c>
      <c r="X363" s="130">
        <v>0.2</v>
      </c>
      <c r="Y363" s="130">
        <v>445</v>
      </c>
      <c r="Z363" s="177">
        <v>0.2</v>
      </c>
      <c r="AA363" s="177">
        <v>445</v>
      </c>
      <c r="AB363" s="178">
        <v>8.900000000000001E-2</v>
      </c>
      <c r="AC363" s="152"/>
      <c r="AD363" s="130">
        <v>141</v>
      </c>
      <c r="AE363" s="130">
        <v>253</v>
      </c>
      <c r="AF363" s="177">
        <v>141</v>
      </c>
      <c r="AG363" s="151"/>
      <c r="AH363" s="177">
        <v>253</v>
      </c>
      <c r="AI363" s="178">
        <v>35.673000000000002</v>
      </c>
      <c r="AJ363" s="179" t="s">
        <v>44</v>
      </c>
      <c r="AK363">
        <v>2.6</v>
      </c>
      <c r="AL363">
        <v>137</v>
      </c>
      <c r="AM363" s="177">
        <v>2.6</v>
      </c>
      <c r="AN363" s="177">
        <v>137</v>
      </c>
      <c r="AO363" s="178">
        <v>0.35620000000000002</v>
      </c>
      <c r="AP363" s="529"/>
      <c r="AQ363" s="199">
        <v>30.437680680000003</v>
      </c>
      <c r="AR363" s="174">
        <v>1.3544288927784076E-3</v>
      </c>
      <c r="AS363" s="188">
        <v>9.3912370158923543E-4</v>
      </c>
    </row>
    <row r="364" spans="1:45" x14ac:dyDescent="0.25">
      <c r="A364" t="s">
        <v>45</v>
      </c>
      <c r="B364" s="176" t="s">
        <v>186</v>
      </c>
      <c r="C364" s="168">
        <v>13994400</v>
      </c>
      <c r="D364" s="529"/>
      <c r="E364" s="176" t="s">
        <v>186</v>
      </c>
      <c r="F364" s="170">
        <v>9.2827225028977185E-3</v>
      </c>
      <c r="G364" s="168">
        <v>69278406.143836126</v>
      </c>
      <c r="H364" s="527"/>
      <c r="I364" s="172">
        <v>2.8357349698235074E-4</v>
      </c>
      <c r="J364" s="171">
        <v>231085.4605584025</v>
      </c>
      <c r="K364" s="527"/>
      <c r="L364" s="173">
        <v>37.877365231753359</v>
      </c>
      <c r="M364" s="174">
        <v>1.4490101744300411E-3</v>
      </c>
      <c r="N364" s="175" t="s">
        <v>45</v>
      </c>
      <c r="O364">
        <v>2976.5</v>
      </c>
      <c r="P364" s="130">
        <v>2976.5</v>
      </c>
      <c r="Q364" s="529"/>
      <c r="R364" s="176" t="s">
        <v>186</v>
      </c>
      <c r="S364" s="176" t="s">
        <v>186</v>
      </c>
      <c r="T364" s="177">
        <v>449.5</v>
      </c>
      <c r="U364" s="177">
        <v>1296.9749999999999</v>
      </c>
      <c r="V364" s="178">
        <v>582.99026249999997</v>
      </c>
      <c r="W364" s="179" t="s">
        <v>45</v>
      </c>
      <c r="X364">
        <v>14.2</v>
      </c>
      <c r="Y364">
        <v>442</v>
      </c>
      <c r="Z364" s="177">
        <v>14.2</v>
      </c>
      <c r="AA364" s="177">
        <v>442</v>
      </c>
      <c r="AB364" s="178">
        <v>6.2763999999999998</v>
      </c>
      <c r="AC364" s="152"/>
      <c r="AD364">
        <v>10706.2</v>
      </c>
      <c r="AE364">
        <v>279</v>
      </c>
      <c r="AF364" s="177">
        <v>10706.2</v>
      </c>
      <c r="AG364" s="151"/>
      <c r="AH364" s="177">
        <v>279</v>
      </c>
      <c r="AI364" s="178">
        <v>2987.0298000000003</v>
      </c>
      <c r="AJ364" s="179" t="s">
        <v>45</v>
      </c>
      <c r="AK364">
        <v>148.30000000000001</v>
      </c>
      <c r="AL364">
        <v>141</v>
      </c>
      <c r="AM364" s="177">
        <v>148.30000000000001</v>
      </c>
      <c r="AN364" s="177">
        <v>141</v>
      </c>
      <c r="AO364" s="178">
        <v>20.910299999999999</v>
      </c>
      <c r="AP364" s="529"/>
      <c r="AQ364" s="199">
        <v>1566.9432657450002</v>
      </c>
      <c r="AR364" s="174">
        <v>6.9726509545259552E-2</v>
      </c>
      <c r="AS364" s="188">
        <v>4.8346441878329385E-2</v>
      </c>
    </row>
    <row r="365" spans="1:45" x14ac:dyDescent="0.25">
      <c r="A365" t="s">
        <v>46</v>
      </c>
      <c r="B365" s="130">
        <v>261582000</v>
      </c>
      <c r="C365" s="168">
        <v>261582000</v>
      </c>
      <c r="D365" s="529"/>
      <c r="E365" s="130">
        <v>661368000</v>
      </c>
      <c r="F365" s="170">
        <v>8.9126066795227873E-2</v>
      </c>
      <c r="G365" s="168">
        <v>665161740.15920568</v>
      </c>
      <c r="H365" s="527"/>
      <c r="I365" s="172">
        <v>5.3005289607012292E-3</v>
      </c>
      <c r="J365" s="171">
        <v>4319427.5527202347</v>
      </c>
      <c r="K365" s="527"/>
      <c r="L365" s="173">
        <v>422.3302528741296</v>
      </c>
      <c r="M365" s="174">
        <v>1.6156372800482089E-2</v>
      </c>
      <c r="N365" s="175" t="s">
        <v>46</v>
      </c>
      <c r="O365">
        <v>1754.2</v>
      </c>
      <c r="P365" s="130">
        <v>1754.2</v>
      </c>
      <c r="Q365" s="529"/>
      <c r="R365" s="130">
        <v>42.6</v>
      </c>
      <c r="S365" s="130">
        <v>1061</v>
      </c>
      <c r="T365" s="177">
        <v>42.6</v>
      </c>
      <c r="U365" s="177">
        <v>1061</v>
      </c>
      <c r="V365" s="178">
        <v>45.198599999999999</v>
      </c>
      <c r="W365" s="179" t="s">
        <v>46</v>
      </c>
      <c r="X365">
        <v>5.4</v>
      </c>
      <c r="Y365">
        <v>296</v>
      </c>
      <c r="Z365" s="177">
        <v>5.4</v>
      </c>
      <c r="AA365" s="177">
        <v>296</v>
      </c>
      <c r="AB365" s="178">
        <v>1.5984</v>
      </c>
      <c r="AC365" s="152"/>
      <c r="AD365">
        <v>8547.5</v>
      </c>
      <c r="AE365">
        <v>268</v>
      </c>
      <c r="AF365" s="177">
        <v>8547.5</v>
      </c>
      <c r="AG365" s="151"/>
      <c r="AH365" s="177">
        <v>268</v>
      </c>
      <c r="AI365" s="178">
        <v>2290.73</v>
      </c>
      <c r="AJ365" s="179" t="s">
        <v>46</v>
      </c>
      <c r="AK365">
        <v>37.5</v>
      </c>
      <c r="AL365">
        <v>108</v>
      </c>
      <c r="AM365" s="177">
        <v>37.5</v>
      </c>
      <c r="AN365" s="177">
        <v>108</v>
      </c>
      <c r="AO365" s="178">
        <v>4.05</v>
      </c>
      <c r="AP365" s="529"/>
      <c r="AQ365" s="199">
        <v>1019.9909412000001</v>
      </c>
      <c r="AR365" s="174">
        <v>4.5387991800613162E-2</v>
      </c>
      <c r="AS365" s="188">
        <v>3.1470783807671911E-2</v>
      </c>
    </row>
    <row r="366" spans="1:45" x14ac:dyDescent="0.25">
      <c r="A366" t="s">
        <v>43</v>
      </c>
      <c r="B366" s="176" t="s">
        <v>186</v>
      </c>
      <c r="C366" s="168">
        <v>13994400</v>
      </c>
      <c r="D366" s="529"/>
      <c r="E366" s="130">
        <v>614822000</v>
      </c>
      <c r="F366" s="170">
        <v>8.2853519733606093E-2</v>
      </c>
      <c r="G366" s="168">
        <v>618348742.92098069</v>
      </c>
      <c r="H366" s="527"/>
      <c r="I366" s="172">
        <v>2.8357349698235074E-4</v>
      </c>
      <c r="J366" s="171">
        <v>231085.4605584025</v>
      </c>
      <c r="K366" s="527"/>
      <c r="L366" s="173">
        <v>286.93566999386616</v>
      </c>
      <c r="M366" s="174">
        <v>1.0976811683814324E-2</v>
      </c>
      <c r="N366" s="175" t="s">
        <v>43</v>
      </c>
      <c r="O366">
        <v>6638.2</v>
      </c>
      <c r="P366" s="130">
        <v>6638.2</v>
      </c>
      <c r="Q366" s="529"/>
      <c r="R366" s="176" t="s">
        <v>186</v>
      </c>
      <c r="S366" s="176" t="s">
        <v>186</v>
      </c>
      <c r="T366" s="177">
        <v>449.5</v>
      </c>
      <c r="U366" s="177">
        <v>1296.9749999999999</v>
      </c>
      <c r="V366" s="178">
        <v>582.99026249999997</v>
      </c>
      <c r="W366" s="179" t="s">
        <v>43</v>
      </c>
      <c r="X366" s="130">
        <v>0.1</v>
      </c>
      <c r="Y366" s="130">
        <v>268</v>
      </c>
      <c r="Z366" s="177">
        <v>0.1</v>
      </c>
      <c r="AA366" s="177">
        <v>268</v>
      </c>
      <c r="AB366" s="178">
        <v>2.6800000000000001E-2</v>
      </c>
      <c r="AC366" s="152"/>
      <c r="AD366">
        <v>30158.5</v>
      </c>
      <c r="AE366">
        <v>275</v>
      </c>
      <c r="AF366" s="177">
        <v>30158.5</v>
      </c>
      <c r="AG366" s="151"/>
      <c r="AH366" s="177">
        <v>275</v>
      </c>
      <c r="AI366" s="178">
        <v>8293.5874999999996</v>
      </c>
      <c r="AJ366" s="179" t="s">
        <v>43</v>
      </c>
      <c r="AK366">
        <v>3.1</v>
      </c>
      <c r="AL366">
        <v>138</v>
      </c>
      <c r="AM366" s="177">
        <v>3.1</v>
      </c>
      <c r="AN366" s="177">
        <v>138</v>
      </c>
      <c r="AO366" s="178">
        <v>0.42780000000000001</v>
      </c>
      <c r="AP366" s="529"/>
      <c r="AQ366" s="199">
        <v>3866.835297104999</v>
      </c>
      <c r="AR366" s="174">
        <v>0.17206808577421437</v>
      </c>
      <c r="AS366" s="188">
        <v>0.11930727297626531</v>
      </c>
    </row>
    <row r="367" spans="1:45" x14ac:dyDescent="0.25">
      <c r="A367" t="s">
        <v>47</v>
      </c>
      <c r="B367" s="176" t="s">
        <v>186</v>
      </c>
      <c r="C367" s="168">
        <v>13994400</v>
      </c>
      <c r="D367" s="529"/>
      <c r="E367" s="176" t="s">
        <v>186</v>
      </c>
      <c r="F367" s="170">
        <v>9.2827225028977185E-3</v>
      </c>
      <c r="G367" s="168">
        <v>69278406.143836126</v>
      </c>
      <c r="H367" s="527"/>
      <c r="I367" s="172">
        <v>2.8357349698235074E-4</v>
      </c>
      <c r="J367" s="171">
        <v>231085.4605584025</v>
      </c>
      <c r="K367" s="527"/>
      <c r="L367" s="173">
        <v>37.877365231753359</v>
      </c>
      <c r="M367" s="174">
        <v>1.4490101744300411E-3</v>
      </c>
      <c r="N367" s="175" t="s">
        <v>47</v>
      </c>
      <c r="O367">
        <v>5274.2</v>
      </c>
      <c r="P367" s="130">
        <v>5274.2</v>
      </c>
      <c r="Q367" s="529"/>
      <c r="R367">
        <v>6227.3</v>
      </c>
      <c r="S367">
        <v>1303</v>
      </c>
      <c r="T367" s="177">
        <v>6227.3</v>
      </c>
      <c r="U367" s="177">
        <v>1303</v>
      </c>
      <c r="V367" s="178">
        <v>8114.1719000000003</v>
      </c>
      <c r="W367" s="179" t="s">
        <v>47</v>
      </c>
      <c r="X367" s="130">
        <v>0.3</v>
      </c>
      <c r="Y367" s="130">
        <v>320</v>
      </c>
      <c r="Z367" s="177">
        <v>0.3</v>
      </c>
      <c r="AA367" s="177">
        <v>320</v>
      </c>
      <c r="AB367" s="178">
        <v>9.6000000000000002E-2</v>
      </c>
      <c r="AC367" s="152"/>
      <c r="AD367" s="176" t="s">
        <v>186</v>
      </c>
      <c r="AE367" s="176" t="s">
        <v>186</v>
      </c>
      <c r="AF367" s="177">
        <v>903.82500000000073</v>
      </c>
      <c r="AG367" s="151"/>
      <c r="AH367" s="177">
        <v>241.39999999999998</v>
      </c>
      <c r="AI367" s="178">
        <v>218.18335500000015</v>
      </c>
      <c r="AJ367" s="179" t="s">
        <v>47</v>
      </c>
      <c r="AK367">
        <v>3.7</v>
      </c>
      <c r="AL367">
        <v>99</v>
      </c>
      <c r="AM367" s="177">
        <v>3.7</v>
      </c>
      <c r="AN367" s="177">
        <v>99</v>
      </c>
      <c r="AO367" s="178">
        <v>0.36630000000000001</v>
      </c>
      <c r="AP367" s="529"/>
      <c r="AQ367" s="199">
        <v>3629.7753269579998</v>
      </c>
      <c r="AR367" s="174">
        <v>0.16151929014606198</v>
      </c>
      <c r="AS367" s="188">
        <v>0.11199302853682719</v>
      </c>
    </row>
    <row r="368" spans="1:45" x14ac:dyDescent="0.25">
      <c r="A368" t="s">
        <v>48</v>
      </c>
      <c r="B368" s="167">
        <v>1680928000</v>
      </c>
      <c r="C368" s="168">
        <v>1680928000</v>
      </c>
      <c r="D368" s="529"/>
      <c r="E368" s="176" t="s">
        <v>186</v>
      </c>
      <c r="F368" s="170">
        <v>9.2827225028977185E-3</v>
      </c>
      <c r="G368" s="168">
        <v>69278406.143836126</v>
      </c>
      <c r="H368" s="527"/>
      <c r="I368" s="172">
        <v>3.40612410060845E-2</v>
      </c>
      <c r="J368" s="171">
        <v>27756675.602063291</v>
      </c>
      <c r="K368" s="527"/>
      <c r="L368" s="173">
        <v>806.48405387993989</v>
      </c>
      <c r="M368" s="174">
        <v>3.0852293775913284E-2</v>
      </c>
      <c r="N368" s="175" t="s">
        <v>48</v>
      </c>
      <c r="O368">
        <v>547.29999999999995</v>
      </c>
      <c r="P368" s="130">
        <v>547.29999999999995</v>
      </c>
      <c r="Q368" s="529"/>
      <c r="R368">
        <v>15.8</v>
      </c>
      <c r="S368">
        <v>1004</v>
      </c>
      <c r="T368" s="177">
        <v>15.8</v>
      </c>
      <c r="U368" s="177">
        <v>1004</v>
      </c>
      <c r="V368" s="178">
        <v>15.863200000000001</v>
      </c>
      <c r="W368" s="179" t="s">
        <v>48</v>
      </c>
      <c r="X368" s="130">
        <v>0.5</v>
      </c>
      <c r="Y368" s="130">
        <v>421</v>
      </c>
      <c r="Z368" s="177">
        <v>0.5</v>
      </c>
      <c r="AA368" s="177">
        <v>421</v>
      </c>
      <c r="AB368" s="178">
        <v>0.21049999999999999</v>
      </c>
      <c r="AC368" s="152"/>
      <c r="AD368" s="176" t="s">
        <v>186</v>
      </c>
      <c r="AE368" s="176" t="s">
        <v>186</v>
      </c>
      <c r="AF368" s="177">
        <v>903.82500000000073</v>
      </c>
      <c r="AG368" s="151"/>
      <c r="AH368" s="177">
        <v>241.39999999999998</v>
      </c>
      <c r="AI368" s="178">
        <v>218.18335500000015</v>
      </c>
      <c r="AJ368" s="179" t="s">
        <v>48</v>
      </c>
      <c r="AK368">
        <v>12.8</v>
      </c>
      <c r="AL368">
        <v>125</v>
      </c>
      <c r="AM368" s="177">
        <v>12.8</v>
      </c>
      <c r="AN368" s="177">
        <v>125</v>
      </c>
      <c r="AO368" s="178">
        <v>1.6</v>
      </c>
      <c r="AP368" s="529"/>
      <c r="AQ368" s="199">
        <v>102.73933315800006</v>
      </c>
      <c r="AR368" s="174">
        <v>4.5717386523939953E-3</v>
      </c>
      <c r="AS368" s="188">
        <v>3.1699177039316612E-3</v>
      </c>
    </row>
    <row r="369" spans="1:45" x14ac:dyDescent="0.25">
      <c r="A369" t="s">
        <v>49</v>
      </c>
      <c r="B369" s="167">
        <v>1141346000</v>
      </c>
      <c r="C369" s="168">
        <v>1141346000</v>
      </c>
      <c r="D369" s="529"/>
      <c r="E369" s="168">
        <v>0</v>
      </c>
      <c r="F369" s="170">
        <v>0</v>
      </c>
      <c r="G369" s="168">
        <v>0</v>
      </c>
      <c r="H369" s="527"/>
      <c r="I369" s="172">
        <v>2.3127499320215093E-2</v>
      </c>
      <c r="J369" s="171">
        <v>18846714.833539881</v>
      </c>
      <c r="K369" s="527"/>
      <c r="L369" s="173">
        <v>526.26341544849367</v>
      </c>
      <c r="M369" s="174">
        <v>2.013236767524423E-2</v>
      </c>
      <c r="N369" s="175" t="s">
        <v>49</v>
      </c>
      <c r="O369">
        <v>5.2</v>
      </c>
      <c r="P369" s="130">
        <v>5.2</v>
      </c>
      <c r="Q369" s="529"/>
      <c r="R369">
        <v>4.8</v>
      </c>
      <c r="S369">
        <v>795</v>
      </c>
      <c r="T369" s="177">
        <v>4.8</v>
      </c>
      <c r="U369" s="177">
        <v>795</v>
      </c>
      <c r="V369" s="178">
        <v>3.8159999999999998</v>
      </c>
      <c r="W369" s="179" t="s">
        <v>49</v>
      </c>
      <c r="X369">
        <v>3.8</v>
      </c>
      <c r="Y369">
        <v>531</v>
      </c>
      <c r="Z369" s="177">
        <v>3.8</v>
      </c>
      <c r="AA369" s="177">
        <v>531</v>
      </c>
      <c r="AB369" s="178">
        <v>2.0177999999999998</v>
      </c>
      <c r="AC369" s="152"/>
      <c r="AD369">
        <v>11.7</v>
      </c>
      <c r="AE369">
        <v>192</v>
      </c>
      <c r="AF369" s="177">
        <v>11.7</v>
      </c>
      <c r="AG369" s="151"/>
      <c r="AH369" s="177">
        <v>192</v>
      </c>
      <c r="AI369" s="178">
        <v>2.2464</v>
      </c>
      <c r="AJ369" s="179" t="s">
        <v>49</v>
      </c>
      <c r="AK369">
        <v>3.6</v>
      </c>
      <c r="AL369">
        <v>63</v>
      </c>
      <c r="AM369" s="177">
        <v>3.6</v>
      </c>
      <c r="AN369" s="177">
        <v>63</v>
      </c>
      <c r="AO369" s="178">
        <v>0.22680000000000003</v>
      </c>
      <c r="AP369" s="529"/>
      <c r="AQ369" s="199">
        <v>3.6185292000000002</v>
      </c>
      <c r="AR369" s="174">
        <v>1.6101885519361248E-4</v>
      </c>
      <c r="AS369" s="188">
        <v>1.1164604071970751E-4</v>
      </c>
    </row>
    <row r="370" spans="1:45" x14ac:dyDescent="0.25">
      <c r="A370" t="s">
        <v>52</v>
      </c>
      <c r="B370" s="130">
        <v>0</v>
      </c>
      <c r="C370" s="168">
        <v>0</v>
      </c>
      <c r="D370" s="529"/>
      <c r="E370" s="130">
        <v>0</v>
      </c>
      <c r="F370" s="170">
        <v>0</v>
      </c>
      <c r="G370" s="168">
        <v>0</v>
      </c>
      <c r="H370" s="527"/>
      <c r="I370" s="172">
        <v>0</v>
      </c>
      <c r="J370" s="171">
        <v>0</v>
      </c>
      <c r="K370" s="527"/>
      <c r="L370" s="173">
        <v>0</v>
      </c>
      <c r="M370" s="174">
        <v>0</v>
      </c>
      <c r="N370" s="175" t="s">
        <v>52</v>
      </c>
      <c r="O370" s="181" t="s">
        <v>61</v>
      </c>
      <c r="P370" s="180">
        <v>2.4666666666666668</v>
      </c>
      <c r="Q370" s="529"/>
      <c r="R370" s="181" t="s">
        <v>61</v>
      </c>
      <c r="S370" s="181" t="s">
        <v>61</v>
      </c>
      <c r="T370" s="177">
        <v>3.3833333333333333</v>
      </c>
      <c r="U370" s="177">
        <v>1036</v>
      </c>
      <c r="V370" s="178">
        <v>3.5051333333333337</v>
      </c>
      <c r="W370" s="179" t="s">
        <v>52</v>
      </c>
      <c r="X370" s="181" t="s">
        <v>61</v>
      </c>
      <c r="Y370" s="181" t="s">
        <v>61</v>
      </c>
      <c r="Z370" s="177">
        <v>1.3499999999999999</v>
      </c>
      <c r="AA370" s="177">
        <v>139</v>
      </c>
      <c r="AB370" s="178">
        <v>0.18764999999999996</v>
      </c>
      <c r="AC370" s="152"/>
      <c r="AD370" s="181" t="s">
        <v>61</v>
      </c>
      <c r="AE370" s="181" t="s">
        <v>61</v>
      </c>
      <c r="AF370" s="177">
        <v>4.3500000000000005</v>
      </c>
      <c r="AG370" s="151"/>
      <c r="AH370" s="177">
        <v>246</v>
      </c>
      <c r="AI370" s="178">
        <v>1.0701000000000003</v>
      </c>
      <c r="AJ370" s="179" t="s">
        <v>52</v>
      </c>
      <c r="AK370" s="181" t="s">
        <v>61</v>
      </c>
      <c r="AL370" s="181" t="s">
        <v>61</v>
      </c>
      <c r="AM370" s="177">
        <v>5.45</v>
      </c>
      <c r="AN370" s="177">
        <v>89</v>
      </c>
      <c r="AO370" s="178">
        <v>0.48505000000000004</v>
      </c>
      <c r="AP370" s="529"/>
      <c r="AQ370" s="199">
        <v>2.2859997600000002</v>
      </c>
      <c r="AR370" s="174">
        <v>1.0172339201465417E-4</v>
      </c>
      <c r="AS370" s="188">
        <v>7.0532199184741029E-5</v>
      </c>
    </row>
    <row r="371" spans="1:45" x14ac:dyDescent="0.25">
      <c r="A371" t="s">
        <v>51</v>
      </c>
      <c r="B371" s="167">
        <v>682516000</v>
      </c>
      <c r="C371" s="168">
        <v>682516000</v>
      </c>
      <c r="D371" s="529"/>
      <c r="E371" s="176" t="s">
        <v>186</v>
      </c>
      <c r="F371" s="170">
        <v>9.2827225028977185E-3</v>
      </c>
      <c r="G371" s="168">
        <v>69278406.143836126</v>
      </c>
      <c r="H371" s="527"/>
      <c r="I371" s="172">
        <v>1.383006408752116E-2</v>
      </c>
      <c r="J371" s="171">
        <v>11270188.37524143</v>
      </c>
      <c r="K371" s="527"/>
      <c r="L371" s="173">
        <v>346.12610007385359</v>
      </c>
      <c r="M371" s="174">
        <v>1.3241159662878378E-2</v>
      </c>
      <c r="N371" s="175" t="s">
        <v>51</v>
      </c>
      <c r="O371" s="184" t="s">
        <v>193</v>
      </c>
      <c r="P371" s="180">
        <v>15.6</v>
      </c>
      <c r="Q371" s="529"/>
      <c r="R371" s="184" t="s">
        <v>193</v>
      </c>
      <c r="S371" s="184" t="s">
        <v>193</v>
      </c>
      <c r="T371" s="177">
        <v>33.1</v>
      </c>
      <c r="U371" s="177">
        <v>1302</v>
      </c>
      <c r="V371" s="178">
        <v>43.096200000000003</v>
      </c>
      <c r="W371" s="179" t="s">
        <v>51</v>
      </c>
      <c r="X371" s="185" t="s">
        <v>193</v>
      </c>
      <c r="Y371" s="185" t="s">
        <v>193</v>
      </c>
      <c r="Z371" s="177">
        <v>3.6</v>
      </c>
      <c r="AA371" s="177">
        <v>258</v>
      </c>
      <c r="AB371" s="178">
        <v>0.92880000000000007</v>
      </c>
      <c r="AC371" s="152"/>
      <c r="AD371" s="184" t="s">
        <v>193</v>
      </c>
      <c r="AE371" s="184" t="s">
        <v>193</v>
      </c>
      <c r="AF371" s="177">
        <v>33.1</v>
      </c>
      <c r="AG371" s="151"/>
      <c r="AH371" s="177">
        <v>246</v>
      </c>
      <c r="AI371" s="178">
        <v>8.1425999999999998</v>
      </c>
      <c r="AJ371" s="179" t="s">
        <v>51</v>
      </c>
      <c r="AK371" s="184" t="s">
        <v>193</v>
      </c>
      <c r="AL371" s="184" t="s">
        <v>193</v>
      </c>
      <c r="AM371" s="177">
        <v>39.700000000000003</v>
      </c>
      <c r="AN371" s="177">
        <v>96</v>
      </c>
      <c r="AO371" s="178">
        <v>3.8112000000000004</v>
      </c>
      <c r="AP371" s="529"/>
      <c r="AQ371" s="199">
        <v>24.384365280000001</v>
      </c>
      <c r="AR371" s="174">
        <v>1.0850658831241355E-3</v>
      </c>
      <c r="AS371" s="188">
        <v>7.5235480729991117E-4</v>
      </c>
    </row>
    <row r="372" spans="1:45" x14ac:dyDescent="0.25">
      <c r="A372" t="s">
        <v>50</v>
      </c>
      <c r="B372" s="130">
        <v>0</v>
      </c>
      <c r="C372" s="168">
        <v>0</v>
      </c>
      <c r="D372" s="529"/>
      <c r="E372" s="168">
        <v>0</v>
      </c>
      <c r="F372" s="170">
        <v>0</v>
      </c>
      <c r="G372" s="168">
        <v>0</v>
      </c>
      <c r="H372" s="527"/>
      <c r="I372" s="172">
        <v>0</v>
      </c>
      <c r="J372" s="171">
        <v>0</v>
      </c>
      <c r="K372" s="527"/>
      <c r="L372" s="173">
        <v>0</v>
      </c>
      <c r="M372" s="174">
        <v>0</v>
      </c>
      <c r="N372" s="175" t="s">
        <v>50</v>
      </c>
      <c r="O372" s="181" t="s">
        <v>61</v>
      </c>
      <c r="P372" s="180">
        <v>2.4666666666666668</v>
      </c>
      <c r="Q372" s="529"/>
      <c r="R372" s="181" t="s">
        <v>61</v>
      </c>
      <c r="S372" s="181" t="s">
        <v>61</v>
      </c>
      <c r="T372" s="177">
        <v>3.3833333333333333</v>
      </c>
      <c r="U372" s="177">
        <v>1036</v>
      </c>
      <c r="V372" s="178">
        <v>3.5051333333333337</v>
      </c>
      <c r="W372" s="179" t="s">
        <v>50</v>
      </c>
      <c r="X372" s="181" t="s">
        <v>61</v>
      </c>
      <c r="Y372" s="181" t="s">
        <v>61</v>
      </c>
      <c r="Z372" s="177">
        <v>1.3499999999999999</v>
      </c>
      <c r="AA372" s="177">
        <v>139</v>
      </c>
      <c r="AB372" s="178">
        <v>0.18764999999999996</v>
      </c>
      <c r="AC372" s="152"/>
      <c r="AD372" s="181" t="s">
        <v>61</v>
      </c>
      <c r="AE372" s="181" t="s">
        <v>61</v>
      </c>
      <c r="AF372" s="177">
        <v>4.3500000000000005</v>
      </c>
      <c r="AG372" s="151"/>
      <c r="AH372" s="177">
        <v>246</v>
      </c>
      <c r="AI372" s="178">
        <v>1.0701000000000003</v>
      </c>
      <c r="AJ372" s="179" t="s">
        <v>50</v>
      </c>
      <c r="AK372" s="181" t="s">
        <v>61</v>
      </c>
      <c r="AL372" s="181" t="s">
        <v>61</v>
      </c>
      <c r="AM372" s="177">
        <v>5.45</v>
      </c>
      <c r="AN372" s="177">
        <v>89</v>
      </c>
      <c r="AO372" s="178">
        <v>0.48505000000000004</v>
      </c>
      <c r="AP372" s="529"/>
      <c r="AQ372" s="199">
        <v>2.2859997600000002</v>
      </c>
      <c r="AR372" s="174">
        <v>1.0172339201465417E-4</v>
      </c>
      <c r="AS372" s="188">
        <v>7.0532199184741029E-5</v>
      </c>
    </row>
    <row r="373" spans="1:45" x14ac:dyDescent="0.25">
      <c r="A373" t="s">
        <v>53</v>
      </c>
      <c r="B373" s="176" t="s">
        <v>186</v>
      </c>
      <c r="C373" s="168">
        <v>13994400</v>
      </c>
      <c r="D373" s="529"/>
      <c r="E373" s="176" t="s">
        <v>186</v>
      </c>
      <c r="F373" s="170">
        <v>9.2827225028977185E-3</v>
      </c>
      <c r="G373" s="168">
        <v>69278406.143836126</v>
      </c>
      <c r="H373" s="527"/>
      <c r="I373" s="172">
        <v>2.8357349698235074E-4</v>
      </c>
      <c r="J373" s="171">
        <v>231085.4605584025</v>
      </c>
      <c r="K373" s="527"/>
      <c r="L373" s="173">
        <v>37.877365231753359</v>
      </c>
      <c r="M373" s="174">
        <v>1.4490101744300411E-3</v>
      </c>
      <c r="N373" s="175" t="s">
        <v>53</v>
      </c>
      <c r="O373">
        <v>495.8</v>
      </c>
      <c r="P373" s="130">
        <v>495.8</v>
      </c>
      <c r="Q373" s="529"/>
      <c r="R373">
        <v>571.29999999999995</v>
      </c>
      <c r="S373">
        <v>1391</v>
      </c>
      <c r="T373" s="177">
        <v>571.29999999999995</v>
      </c>
      <c r="U373" s="177">
        <v>1391</v>
      </c>
      <c r="V373" s="178">
        <v>794.67829999999992</v>
      </c>
      <c r="W373" s="179" t="s">
        <v>53</v>
      </c>
      <c r="X373">
        <v>14.7</v>
      </c>
      <c r="Y373">
        <v>425</v>
      </c>
      <c r="Z373" s="177">
        <v>14.7</v>
      </c>
      <c r="AA373" s="177">
        <v>425</v>
      </c>
      <c r="AB373" s="178">
        <v>6.2474999999999996</v>
      </c>
      <c r="AC373" s="152"/>
      <c r="AD373">
        <v>134.1</v>
      </c>
      <c r="AE373">
        <v>378</v>
      </c>
      <c r="AF373" s="177">
        <v>134.1</v>
      </c>
      <c r="AG373" s="151"/>
      <c r="AH373" s="177">
        <v>378</v>
      </c>
      <c r="AI373" s="178">
        <v>50.689800000000005</v>
      </c>
      <c r="AJ373" s="179" t="s">
        <v>53</v>
      </c>
      <c r="AK373">
        <v>177.5</v>
      </c>
      <c r="AL373">
        <v>132</v>
      </c>
      <c r="AM373" s="177">
        <v>177.5</v>
      </c>
      <c r="AN373" s="177">
        <v>132</v>
      </c>
      <c r="AO373" s="178">
        <v>23.43</v>
      </c>
      <c r="AP373" s="529"/>
      <c r="AQ373" s="199">
        <v>381.16986335999991</v>
      </c>
      <c r="AR373" s="174">
        <v>1.6961459101264922E-2</v>
      </c>
      <c r="AS373" s="188">
        <v>1.1760608726279145E-2</v>
      </c>
    </row>
    <row r="374" spans="1:45" x14ac:dyDescent="0.25">
      <c r="A374" t="s">
        <v>54</v>
      </c>
      <c r="B374" s="130">
        <v>264907000</v>
      </c>
      <c r="C374" s="168">
        <v>264907000</v>
      </c>
      <c r="D374" s="529"/>
      <c r="E374" s="168">
        <v>1126487000</v>
      </c>
      <c r="F374" s="170">
        <v>0.15180558419209253</v>
      </c>
      <c r="G374" s="168">
        <v>1132948756.4967206</v>
      </c>
      <c r="H374" s="527"/>
      <c r="I374" s="172">
        <v>5.367904616496855E-3</v>
      </c>
      <c r="J374" s="171">
        <v>4374332.3115063701</v>
      </c>
      <c r="K374" s="527"/>
      <c r="L374" s="173">
        <v>636.05156828341171</v>
      </c>
      <c r="M374" s="174">
        <v>2.4332346990498004E-2</v>
      </c>
      <c r="N374" s="175" t="s">
        <v>54</v>
      </c>
      <c r="O374">
        <v>2808.4</v>
      </c>
      <c r="P374" s="130">
        <v>2808.4</v>
      </c>
      <c r="Q374" s="529"/>
      <c r="R374">
        <v>871.2</v>
      </c>
      <c r="S374">
        <v>1417</v>
      </c>
      <c r="T374" s="177">
        <v>871.2</v>
      </c>
      <c r="U374" s="177">
        <v>1417</v>
      </c>
      <c r="V374" s="178">
        <v>1234.4903999999999</v>
      </c>
      <c r="W374" s="179" t="s">
        <v>54</v>
      </c>
      <c r="X374" s="307" t="s">
        <v>186</v>
      </c>
      <c r="Y374" s="307" t="s">
        <v>186</v>
      </c>
      <c r="Z374" s="177">
        <v>-8.3333333333352275E-3</v>
      </c>
      <c r="AA374" s="177">
        <v>112.875</v>
      </c>
      <c r="AB374" s="178">
        <v>-9.4062500000021386E-4</v>
      </c>
      <c r="AC374" s="152"/>
      <c r="AD374">
        <v>10753.6</v>
      </c>
      <c r="AE374">
        <v>268</v>
      </c>
      <c r="AF374" s="177">
        <v>10753.6</v>
      </c>
      <c r="AG374" s="151"/>
      <c r="AH374" s="177">
        <v>268</v>
      </c>
      <c r="AI374" s="178">
        <v>2881.9648000000002</v>
      </c>
      <c r="AJ374" s="179" t="s">
        <v>54</v>
      </c>
      <c r="AK374">
        <v>5.2</v>
      </c>
      <c r="AL374">
        <v>126</v>
      </c>
      <c r="AM374" s="177">
        <v>5.2</v>
      </c>
      <c r="AN374" s="177">
        <v>126</v>
      </c>
      <c r="AO374" s="178">
        <v>0.6552</v>
      </c>
      <c r="AP374" s="529"/>
      <c r="AQ374" s="199">
        <v>1793.4128805037501</v>
      </c>
      <c r="AR374" s="174">
        <v>7.9804051023878095E-2</v>
      </c>
      <c r="AS374" s="188">
        <v>5.5333931665929245E-2</v>
      </c>
    </row>
    <row r="375" spans="1:45" x14ac:dyDescent="0.25">
      <c r="A375" t="s">
        <v>56</v>
      </c>
      <c r="B375" s="167">
        <v>4402349000</v>
      </c>
      <c r="C375" s="168">
        <v>4402349000</v>
      </c>
      <c r="D375" s="529"/>
      <c r="E375" s="130">
        <v>0</v>
      </c>
      <c r="F375" s="170">
        <v>0</v>
      </c>
      <c r="G375" s="168">
        <v>0</v>
      </c>
      <c r="H375" s="527"/>
      <c r="I375" s="172">
        <v>8.9206361177810764E-2</v>
      </c>
      <c r="J375" s="171">
        <v>72694709.75560388</v>
      </c>
      <c r="K375" s="527"/>
      <c r="L375" s="173">
        <v>2029.8798267451421</v>
      </c>
      <c r="M375" s="174">
        <v>7.7653672683606706E-2</v>
      </c>
      <c r="N375" s="175" t="s">
        <v>56</v>
      </c>
      <c r="O375">
        <v>26.6</v>
      </c>
      <c r="P375" s="130">
        <v>26.6</v>
      </c>
      <c r="Q375" s="529"/>
      <c r="R375">
        <v>1.2</v>
      </c>
      <c r="S375">
        <v>715</v>
      </c>
      <c r="T375" s="177">
        <v>1.2</v>
      </c>
      <c r="U375" s="177">
        <v>715</v>
      </c>
      <c r="V375" s="178">
        <v>0.85799999999999998</v>
      </c>
      <c r="W375" s="179" t="s">
        <v>56</v>
      </c>
      <c r="X375" s="130">
        <v>0.2</v>
      </c>
      <c r="Y375" s="130">
        <v>467</v>
      </c>
      <c r="Z375" s="177">
        <v>0.2</v>
      </c>
      <c r="AA375" s="177">
        <v>467</v>
      </c>
      <c r="AB375" s="178">
        <v>9.3400000000000011E-2</v>
      </c>
      <c r="AC375" s="152"/>
      <c r="AD375" s="130">
        <v>112.5</v>
      </c>
      <c r="AE375" s="130">
        <v>328</v>
      </c>
      <c r="AF375" s="177">
        <v>112.5</v>
      </c>
      <c r="AG375" s="151"/>
      <c r="AH375" s="177">
        <v>328</v>
      </c>
      <c r="AI375" s="178">
        <v>36.9</v>
      </c>
      <c r="AJ375" s="179" t="s">
        <v>56</v>
      </c>
      <c r="AK375" s="130">
        <v>3.1</v>
      </c>
      <c r="AL375" s="130">
        <v>71</v>
      </c>
      <c r="AM375" s="177">
        <v>3.1</v>
      </c>
      <c r="AN375" s="177">
        <v>71</v>
      </c>
      <c r="AO375" s="178">
        <v>0.22009999999999999</v>
      </c>
      <c r="AP375" s="529"/>
      <c r="AQ375" s="199">
        <v>16.583945400000001</v>
      </c>
      <c r="AR375" s="174">
        <v>7.3795947339636665E-4</v>
      </c>
      <c r="AS375" s="188">
        <v>5.1168077997596536E-4</v>
      </c>
    </row>
    <row r="376" spans="1:45" x14ac:dyDescent="0.25">
      <c r="A376" t="s">
        <v>55</v>
      </c>
      <c r="B376" s="167">
        <v>2035032000</v>
      </c>
      <c r="C376" s="168">
        <v>2035032000</v>
      </c>
      <c r="D376" s="529"/>
      <c r="E376" s="168">
        <v>465199000</v>
      </c>
      <c r="F376" s="170">
        <v>6.2690298210789169E-2</v>
      </c>
      <c r="G376" s="168">
        <v>467867475.23364043</v>
      </c>
      <c r="H376" s="527"/>
      <c r="I376" s="172">
        <v>4.1236576109800152E-2</v>
      </c>
      <c r="J376" s="171">
        <v>33603892.054756694</v>
      </c>
      <c r="K376" s="527"/>
      <c r="L376" s="173">
        <v>1150.557927402017</v>
      </c>
      <c r="M376" s="174">
        <v>4.4014944885317438E-2</v>
      </c>
      <c r="N376" s="175" t="s">
        <v>55</v>
      </c>
      <c r="O376">
        <v>1765.6</v>
      </c>
      <c r="P376" s="130">
        <v>1765.6</v>
      </c>
      <c r="Q376" s="529"/>
      <c r="R376" s="130">
        <v>56.5</v>
      </c>
      <c r="S376" s="130">
        <v>1103</v>
      </c>
      <c r="T376" s="177">
        <v>56.5</v>
      </c>
      <c r="U376" s="177">
        <v>1103</v>
      </c>
      <c r="V376" s="178">
        <v>62.319499999999998</v>
      </c>
      <c r="W376" s="179" t="s">
        <v>55</v>
      </c>
      <c r="X376" s="130">
        <v>0.3</v>
      </c>
      <c r="Y376" s="130">
        <v>379</v>
      </c>
      <c r="Z376" s="177">
        <v>0.3</v>
      </c>
      <c r="AA376" s="177">
        <v>379</v>
      </c>
      <c r="AB376" s="178">
        <v>0.1137</v>
      </c>
      <c r="AC376" s="152"/>
      <c r="AD376">
        <v>8195.4</v>
      </c>
      <c r="AE376" s="130">
        <v>280</v>
      </c>
      <c r="AF376" s="177">
        <v>8195.4</v>
      </c>
      <c r="AG376" s="151"/>
      <c r="AH376" s="177">
        <v>280</v>
      </c>
      <c r="AI376" s="178">
        <v>2294.712</v>
      </c>
      <c r="AJ376" s="179" t="s">
        <v>55</v>
      </c>
      <c r="AK376">
        <v>5</v>
      </c>
      <c r="AL376">
        <v>119</v>
      </c>
      <c r="AM376" s="177">
        <v>5</v>
      </c>
      <c r="AN376" s="177">
        <v>119</v>
      </c>
      <c r="AO376" s="178">
        <v>0.59500000000000008</v>
      </c>
      <c r="AP376" s="529"/>
      <c r="AQ376" s="199">
        <v>1027.0316311199999</v>
      </c>
      <c r="AR376" s="174">
        <v>4.5701291422650642E-2</v>
      </c>
      <c r="AS376" s="188">
        <v>3.1688017139242963E-2</v>
      </c>
    </row>
    <row r="377" spans="1:45" x14ac:dyDescent="0.25">
      <c r="A377" t="s">
        <v>58</v>
      </c>
      <c r="B377" s="130">
        <v>0</v>
      </c>
      <c r="C377" s="168">
        <v>0</v>
      </c>
      <c r="D377" s="529"/>
      <c r="E377" s="168">
        <v>0</v>
      </c>
      <c r="F377" s="170">
        <v>0</v>
      </c>
      <c r="G377" s="168">
        <v>0</v>
      </c>
      <c r="H377" s="527"/>
      <c r="I377" s="172">
        <v>0</v>
      </c>
      <c r="J377" s="171">
        <v>0</v>
      </c>
      <c r="K377" s="527"/>
      <c r="L377" s="173">
        <v>0</v>
      </c>
      <c r="M377" s="174">
        <v>0</v>
      </c>
      <c r="N377" s="175" t="s">
        <v>58</v>
      </c>
      <c r="O377">
        <v>16.3</v>
      </c>
      <c r="P377" s="130">
        <v>16.3</v>
      </c>
      <c r="Q377" s="529"/>
      <c r="R377">
        <v>20</v>
      </c>
      <c r="S377">
        <v>1177</v>
      </c>
      <c r="T377" s="177">
        <v>20</v>
      </c>
      <c r="U377" s="177">
        <v>1177</v>
      </c>
      <c r="V377" s="178">
        <v>23.54</v>
      </c>
      <c r="W377" s="179" t="s">
        <v>58</v>
      </c>
      <c r="X377" s="307" t="s">
        <v>186</v>
      </c>
      <c r="Y377" s="307" t="s">
        <v>186</v>
      </c>
      <c r="Z377" s="177">
        <v>-8.3333333333352275E-3</v>
      </c>
      <c r="AA377" s="177">
        <v>112.875</v>
      </c>
      <c r="AB377" s="178">
        <v>-9.4062500000021386E-4</v>
      </c>
      <c r="AC377" s="152"/>
      <c r="AD377">
        <v>14.9</v>
      </c>
      <c r="AE377">
        <v>247</v>
      </c>
      <c r="AF377" s="177">
        <v>14.9</v>
      </c>
      <c r="AG377" s="151"/>
      <c r="AH377" s="177">
        <v>247</v>
      </c>
      <c r="AI377" s="178">
        <v>3.6802999999999999</v>
      </c>
      <c r="AJ377" s="179" t="s">
        <v>58</v>
      </c>
      <c r="AK377">
        <v>4</v>
      </c>
      <c r="AL377">
        <v>103</v>
      </c>
      <c r="AM377" s="177">
        <v>4</v>
      </c>
      <c r="AN377" s="177">
        <v>103</v>
      </c>
      <c r="AO377" s="178">
        <v>0.41199999999999998</v>
      </c>
      <c r="AP377" s="529"/>
      <c r="AQ377" s="199">
        <v>12.036220143749997</v>
      </c>
      <c r="AR377" s="174">
        <v>5.355928559053558E-4</v>
      </c>
      <c r="AS377" s="188">
        <v>3.7136533934297832E-4</v>
      </c>
    </row>
    <row r="378" spans="1:45" x14ac:dyDescent="0.25">
      <c r="A378" t="s">
        <v>61</v>
      </c>
      <c r="B378" s="176" t="s">
        <v>186</v>
      </c>
      <c r="C378" s="168">
        <v>13994400</v>
      </c>
      <c r="D378" s="529"/>
      <c r="E378" s="308" t="s">
        <v>186</v>
      </c>
      <c r="F378" s="170">
        <v>9.2827225028977185E-3</v>
      </c>
      <c r="G378" s="168">
        <v>69278406.143836126</v>
      </c>
      <c r="H378" s="527"/>
      <c r="I378" s="172">
        <v>2.8357349698235074E-4</v>
      </c>
      <c r="J378" s="171">
        <v>231085.4605584025</v>
      </c>
      <c r="K378" s="527"/>
      <c r="L378" s="173">
        <v>37.877365231753359</v>
      </c>
      <c r="M378" s="174">
        <v>1.4490101744300411E-3</v>
      </c>
      <c r="N378" s="175" t="s">
        <v>61</v>
      </c>
      <c r="O378">
        <v>7285.1</v>
      </c>
      <c r="P378" s="130">
        <v>7285.1</v>
      </c>
      <c r="Q378" s="529"/>
      <c r="R378">
        <v>6731.8</v>
      </c>
      <c r="S378">
        <v>1362</v>
      </c>
      <c r="T378" s="177">
        <v>6731.8</v>
      </c>
      <c r="U378" s="177">
        <v>1362</v>
      </c>
      <c r="V378" s="178">
        <v>9168.7116000000005</v>
      </c>
      <c r="W378" s="179" t="s">
        <v>61</v>
      </c>
      <c r="X378" s="130">
        <v>0.1</v>
      </c>
      <c r="Y378" s="130">
        <v>439</v>
      </c>
      <c r="Z378" s="177">
        <v>0.1</v>
      </c>
      <c r="AA378" s="177">
        <v>439</v>
      </c>
      <c r="AB378" s="178">
        <v>4.3900000000000002E-2</v>
      </c>
      <c r="AC378" s="152"/>
      <c r="AD378">
        <v>7890.8</v>
      </c>
      <c r="AE378">
        <v>273</v>
      </c>
      <c r="AF378" s="177">
        <v>7890.8</v>
      </c>
      <c r="AG378" s="151"/>
      <c r="AH378" s="177">
        <v>273</v>
      </c>
      <c r="AI378" s="178">
        <v>2154.1884</v>
      </c>
      <c r="AJ378" s="179" t="s">
        <v>61</v>
      </c>
      <c r="AK378">
        <v>1</v>
      </c>
      <c r="AL378">
        <v>133</v>
      </c>
      <c r="AM378" s="177">
        <v>1</v>
      </c>
      <c r="AN378" s="177">
        <v>133</v>
      </c>
      <c r="AO378" s="178">
        <v>0.13300000000000001</v>
      </c>
      <c r="AP378" s="529"/>
      <c r="AQ378" s="199">
        <v>4932.3322976400004</v>
      </c>
      <c r="AR378" s="174">
        <v>0.21948102560578292</v>
      </c>
      <c r="AS378" s="188">
        <v>0.15218209999395443</v>
      </c>
    </row>
    <row r="379" spans="1:45" x14ac:dyDescent="0.25">
      <c r="A379" t="s">
        <v>65</v>
      </c>
      <c r="B379" s="130">
        <v>0</v>
      </c>
      <c r="C379" s="168">
        <v>0</v>
      </c>
      <c r="D379" s="529"/>
      <c r="E379" s="168">
        <v>0</v>
      </c>
      <c r="F379" s="170">
        <v>0</v>
      </c>
      <c r="G379" s="168">
        <v>0</v>
      </c>
      <c r="H379" s="527"/>
      <c r="I379" s="172">
        <v>0</v>
      </c>
      <c r="J379" s="171">
        <v>0</v>
      </c>
      <c r="K379" s="527"/>
      <c r="L379" s="173">
        <v>0</v>
      </c>
      <c r="M379" s="174">
        <v>0</v>
      </c>
      <c r="N379" s="175" t="s">
        <v>65</v>
      </c>
      <c r="O379">
        <v>0.9</v>
      </c>
      <c r="P379" s="130">
        <v>0.9</v>
      </c>
      <c r="Q379" s="529"/>
      <c r="R379">
        <v>1.2</v>
      </c>
      <c r="S379">
        <v>1002</v>
      </c>
      <c r="T379" s="177">
        <v>1.2</v>
      </c>
      <c r="U379" s="177">
        <v>1002</v>
      </c>
      <c r="V379" s="178">
        <v>1.2023999999999999</v>
      </c>
      <c r="W379" s="179" t="s">
        <v>65</v>
      </c>
      <c r="X379" s="176" t="s">
        <v>186</v>
      </c>
      <c r="Y379" s="176" t="s">
        <v>186</v>
      </c>
      <c r="Z379" s="177">
        <v>-8.3333333333352275E-3</v>
      </c>
      <c r="AA379" s="177">
        <v>112.875</v>
      </c>
      <c r="AB379" s="178">
        <v>-9.4062500000021386E-4</v>
      </c>
      <c r="AC379" s="152"/>
      <c r="AD379" s="130">
        <v>0.6</v>
      </c>
      <c r="AE379" s="130">
        <v>250</v>
      </c>
      <c r="AF379" s="177">
        <v>0.6</v>
      </c>
      <c r="AG379" s="151"/>
      <c r="AH379" s="177">
        <v>250</v>
      </c>
      <c r="AI379" s="178">
        <v>0.15</v>
      </c>
      <c r="AJ379" s="179" t="s">
        <v>65</v>
      </c>
      <c r="AK379">
        <v>0.7</v>
      </c>
      <c r="AL379">
        <v>114</v>
      </c>
      <c r="AM379" s="177">
        <v>0.7</v>
      </c>
      <c r="AN379" s="177">
        <v>114</v>
      </c>
      <c r="AO379" s="178">
        <v>7.9799999999999996E-2</v>
      </c>
      <c r="AP379" s="529"/>
      <c r="AQ379" s="199">
        <v>0.6234565837499999</v>
      </c>
      <c r="AR379" s="174">
        <v>2.7742836890288341E-5</v>
      </c>
      <c r="AS379" s="188">
        <v>1.9236119232179255E-5</v>
      </c>
    </row>
    <row r="380" spans="1:45" x14ac:dyDescent="0.25">
      <c r="A380" t="s">
        <v>62</v>
      </c>
      <c r="B380" s="130">
        <v>0</v>
      </c>
      <c r="C380" s="168">
        <v>0</v>
      </c>
      <c r="D380" s="529"/>
      <c r="E380" s="168">
        <v>0</v>
      </c>
      <c r="F380" s="170">
        <v>0</v>
      </c>
      <c r="G380" s="168">
        <v>0</v>
      </c>
      <c r="H380" s="527"/>
      <c r="I380" s="172">
        <v>0</v>
      </c>
      <c r="J380" s="171">
        <v>0</v>
      </c>
      <c r="K380" s="527"/>
      <c r="L380" s="173">
        <v>0</v>
      </c>
      <c r="M380" s="174">
        <v>0</v>
      </c>
      <c r="N380" s="175" t="s">
        <v>62</v>
      </c>
      <c r="O380" s="181" t="s">
        <v>61</v>
      </c>
      <c r="P380" s="180">
        <v>2.4666666666666668</v>
      </c>
      <c r="Q380" s="529"/>
      <c r="R380" s="181" t="s">
        <v>61</v>
      </c>
      <c r="S380" s="181" t="s">
        <v>61</v>
      </c>
      <c r="T380" s="177">
        <v>3.3833333333333333</v>
      </c>
      <c r="U380" s="177">
        <v>1036</v>
      </c>
      <c r="V380" s="178">
        <v>3.5051333333333337</v>
      </c>
      <c r="W380" s="179" t="s">
        <v>62</v>
      </c>
      <c r="X380" s="181" t="s">
        <v>61</v>
      </c>
      <c r="Y380" s="181" t="s">
        <v>61</v>
      </c>
      <c r="Z380" s="177">
        <v>1.3499999999999999</v>
      </c>
      <c r="AA380" s="177">
        <v>139</v>
      </c>
      <c r="AB380" s="178">
        <v>0.18764999999999996</v>
      </c>
      <c r="AC380" s="152"/>
      <c r="AD380" s="181" t="s">
        <v>61</v>
      </c>
      <c r="AE380" s="181" t="s">
        <v>61</v>
      </c>
      <c r="AF380" s="177">
        <v>4.3500000000000005</v>
      </c>
      <c r="AG380" s="151"/>
      <c r="AH380" s="177">
        <v>246</v>
      </c>
      <c r="AI380" s="178">
        <v>1.0701000000000003</v>
      </c>
      <c r="AJ380" s="179" t="s">
        <v>62</v>
      </c>
      <c r="AK380" s="181" t="s">
        <v>61</v>
      </c>
      <c r="AL380" s="181" t="s">
        <v>61</v>
      </c>
      <c r="AM380" s="177">
        <v>5.45</v>
      </c>
      <c r="AN380" s="177">
        <v>89</v>
      </c>
      <c r="AO380" s="178">
        <v>0.48505000000000004</v>
      </c>
      <c r="AP380" s="529"/>
      <c r="AQ380" s="199">
        <v>2.2859997600000002</v>
      </c>
      <c r="AR380" s="174">
        <v>1.0172339201465417E-4</v>
      </c>
      <c r="AS380" s="188">
        <v>7.0532199184741029E-5</v>
      </c>
    </row>
    <row r="381" spans="1:45" x14ac:dyDescent="0.25">
      <c r="A381" t="s">
        <v>63</v>
      </c>
      <c r="B381" s="130">
        <v>8244000</v>
      </c>
      <c r="C381" s="168">
        <v>8244000</v>
      </c>
      <c r="D381" s="529"/>
      <c r="E381" s="176" t="s">
        <v>186</v>
      </c>
      <c r="F381" s="170">
        <v>9.2827225028977185E-3</v>
      </c>
      <c r="G381" s="168">
        <v>69278406.143836126</v>
      </c>
      <c r="H381" s="527"/>
      <c r="I381" s="172">
        <v>1.6705109966290085E-4</v>
      </c>
      <c r="J381" s="171">
        <v>136130.7763707962</v>
      </c>
      <c r="K381" s="527"/>
      <c r="L381" s="173">
        <v>35.225912347005853</v>
      </c>
      <c r="M381" s="174">
        <v>1.3475780345883763E-3</v>
      </c>
      <c r="N381" s="175" t="s">
        <v>63</v>
      </c>
      <c r="O381">
        <v>50.3</v>
      </c>
      <c r="P381" s="130">
        <v>50.3</v>
      </c>
      <c r="Q381" s="529"/>
      <c r="R381">
        <v>37.6</v>
      </c>
      <c r="S381">
        <v>1134</v>
      </c>
      <c r="T381" s="177">
        <v>37.6</v>
      </c>
      <c r="U381" s="177">
        <v>1134</v>
      </c>
      <c r="V381" s="178">
        <v>42.638399999999997</v>
      </c>
      <c r="W381" s="179" t="s">
        <v>63</v>
      </c>
      <c r="X381">
        <v>67.7</v>
      </c>
      <c r="Y381">
        <v>421</v>
      </c>
      <c r="Z381" s="177">
        <v>67.7</v>
      </c>
      <c r="AA381" s="177">
        <v>421</v>
      </c>
      <c r="AB381" s="178">
        <v>28.501700000000003</v>
      </c>
      <c r="AC381" s="152"/>
      <c r="AD381">
        <v>110.2</v>
      </c>
      <c r="AE381">
        <v>97</v>
      </c>
      <c r="AF381" s="177">
        <v>110.2</v>
      </c>
      <c r="AG381" s="151"/>
      <c r="AH381" s="177">
        <v>97</v>
      </c>
      <c r="AI381" s="178">
        <v>10.689400000000001</v>
      </c>
      <c r="AJ381" s="179" t="s">
        <v>63</v>
      </c>
      <c r="AK381">
        <v>108.1</v>
      </c>
      <c r="AL381">
        <v>83</v>
      </c>
      <c r="AM381" s="177">
        <v>108.1</v>
      </c>
      <c r="AN381" s="177">
        <v>83</v>
      </c>
      <c r="AO381" s="178">
        <v>8.9723000000000006</v>
      </c>
      <c r="AP381" s="529"/>
      <c r="AQ381" s="199">
        <v>39.553264080000005</v>
      </c>
      <c r="AR381" s="174">
        <v>1.7600580095725729E-3</v>
      </c>
      <c r="AS381" s="188">
        <v>1.2203757626366603E-3</v>
      </c>
    </row>
    <row r="382" spans="1:45" x14ac:dyDescent="0.25">
      <c r="A382" t="s">
        <v>64</v>
      </c>
      <c r="B382" s="130">
        <v>0</v>
      </c>
      <c r="C382" s="168">
        <v>0</v>
      </c>
      <c r="D382" s="529"/>
      <c r="E382" s="168">
        <v>0</v>
      </c>
      <c r="F382" s="170">
        <v>0</v>
      </c>
      <c r="G382" s="168">
        <v>0</v>
      </c>
      <c r="H382" s="527"/>
      <c r="I382" s="172">
        <v>0</v>
      </c>
      <c r="J382" s="171">
        <v>0</v>
      </c>
      <c r="K382" s="527"/>
      <c r="L382" s="173">
        <v>0</v>
      </c>
      <c r="M382" s="174">
        <v>0</v>
      </c>
      <c r="N382" s="175" t="s">
        <v>64</v>
      </c>
      <c r="O382">
        <v>3.6</v>
      </c>
      <c r="P382" s="130">
        <v>3.6</v>
      </c>
      <c r="Q382" s="529"/>
      <c r="R382">
        <v>3.9</v>
      </c>
      <c r="S382">
        <v>1086</v>
      </c>
      <c r="T382" s="177">
        <v>3.9</v>
      </c>
      <c r="U382" s="177">
        <v>1086</v>
      </c>
      <c r="V382" s="178">
        <v>4.2354000000000003</v>
      </c>
      <c r="W382" s="179" t="s">
        <v>64</v>
      </c>
      <c r="X382" s="307" t="s">
        <v>186</v>
      </c>
      <c r="Y382" s="307" t="s">
        <v>186</v>
      </c>
      <c r="Z382" s="177">
        <v>-8.3333333333352275E-3</v>
      </c>
      <c r="AA382" s="177">
        <v>112.875</v>
      </c>
      <c r="AB382" s="178">
        <v>-9.4062500000021386E-4</v>
      </c>
      <c r="AC382" s="152"/>
      <c r="AD382">
        <v>1.8</v>
      </c>
      <c r="AE382">
        <v>267</v>
      </c>
      <c r="AF382" s="177">
        <v>1.8</v>
      </c>
      <c r="AG382" s="151"/>
      <c r="AH382" s="177">
        <v>267</v>
      </c>
      <c r="AI382" s="178">
        <v>0.48060000000000003</v>
      </c>
      <c r="AJ382" s="179" t="s">
        <v>64</v>
      </c>
      <c r="AK382">
        <v>10.199999999999999</v>
      </c>
      <c r="AL382">
        <v>151</v>
      </c>
      <c r="AM382" s="177">
        <v>10.199999999999999</v>
      </c>
      <c r="AN382" s="177">
        <v>151</v>
      </c>
      <c r="AO382" s="178">
        <v>1.5401999999999998</v>
      </c>
      <c r="AP382" s="529"/>
      <c r="AQ382" s="199">
        <v>2.7247909837499997</v>
      </c>
      <c r="AR382" s="174">
        <v>1.212489109788867E-4</v>
      </c>
      <c r="AS382" s="188">
        <v>8.4070656421521861E-5</v>
      </c>
    </row>
    <row r="383" spans="1:45" x14ac:dyDescent="0.25">
      <c r="A383" t="s">
        <v>66</v>
      </c>
      <c r="B383" s="130">
        <v>104431000</v>
      </c>
      <c r="C383" s="168">
        <v>104431000</v>
      </c>
      <c r="D383" s="529"/>
      <c r="E383" s="176" t="s">
        <v>186</v>
      </c>
      <c r="F383" s="170">
        <v>9.2827225028977185E-3</v>
      </c>
      <c r="G383" s="168">
        <v>69278406.143836126</v>
      </c>
      <c r="H383" s="527"/>
      <c r="I383" s="172">
        <v>2.1161224392159629E-3</v>
      </c>
      <c r="J383" s="171">
        <v>1724438.7563292843</v>
      </c>
      <c r="K383" s="527"/>
      <c r="L383" s="173">
        <v>79.576792046715042</v>
      </c>
      <c r="M383" s="174">
        <v>3.0442344819572877E-3</v>
      </c>
      <c r="N383" s="175" t="s">
        <v>66</v>
      </c>
      <c r="O383">
        <v>32.700000000000003</v>
      </c>
      <c r="P383" s="130">
        <v>32.700000000000003</v>
      </c>
      <c r="Q383" s="529"/>
      <c r="R383">
        <v>30.2</v>
      </c>
      <c r="S383">
        <v>1143</v>
      </c>
      <c r="T383" s="177">
        <v>30.2</v>
      </c>
      <c r="U383" s="177">
        <v>1143</v>
      </c>
      <c r="V383" s="178">
        <v>34.518599999999999</v>
      </c>
      <c r="W383" s="179" t="s">
        <v>66</v>
      </c>
      <c r="X383">
        <v>105.5</v>
      </c>
      <c r="Y383">
        <v>106</v>
      </c>
      <c r="Z383" s="177">
        <v>105.5</v>
      </c>
      <c r="AA383" s="177">
        <v>106</v>
      </c>
      <c r="AB383" s="178">
        <v>11.183</v>
      </c>
      <c r="AC383" s="152"/>
      <c r="AD383">
        <v>35</v>
      </c>
      <c r="AE383">
        <v>207</v>
      </c>
      <c r="AF383" s="177">
        <v>35</v>
      </c>
      <c r="AG383" s="151"/>
      <c r="AH383" s="177">
        <v>207</v>
      </c>
      <c r="AI383" s="178">
        <v>7.2449999999999992</v>
      </c>
      <c r="AJ383" s="179" t="s">
        <v>66</v>
      </c>
      <c r="AK383">
        <v>47.7</v>
      </c>
      <c r="AL383">
        <v>93</v>
      </c>
      <c r="AM383" s="177">
        <v>47.7</v>
      </c>
      <c r="AN383" s="177">
        <v>93</v>
      </c>
      <c r="AO383" s="178">
        <v>4.4360999999999997</v>
      </c>
      <c r="AP383" s="529"/>
      <c r="AQ383" s="199">
        <v>24.995904119999999</v>
      </c>
      <c r="AR383" s="174">
        <v>1.1122783991716031E-3</v>
      </c>
      <c r="AS383" s="188">
        <v>7.7122321666146137E-4</v>
      </c>
    </row>
    <row r="384" spans="1:45" x14ac:dyDescent="0.25">
      <c r="A384" t="s">
        <v>59</v>
      </c>
      <c r="B384" s="167">
        <v>5282361000</v>
      </c>
      <c r="C384" s="168">
        <v>5282361000</v>
      </c>
      <c r="D384" s="529"/>
      <c r="E384" s="168">
        <v>987795000</v>
      </c>
      <c r="F384" s="170">
        <v>0.1331154261318844</v>
      </c>
      <c r="G384" s="168">
        <v>993461191.22872984</v>
      </c>
      <c r="H384" s="527"/>
      <c r="I384" s="172">
        <v>0.107038356849396</v>
      </c>
      <c r="J384" s="171">
        <v>87226092.18835704</v>
      </c>
      <c r="K384" s="527"/>
      <c r="L384" s="173">
        <v>2886.2787013579909</v>
      </c>
      <c r="M384" s="174">
        <v>0.11041547317030365</v>
      </c>
      <c r="N384" s="175" t="s">
        <v>59</v>
      </c>
      <c r="O384">
        <v>2441.9</v>
      </c>
      <c r="P384" s="130">
        <v>2441.9</v>
      </c>
      <c r="Q384" s="529"/>
      <c r="R384">
        <v>186.4</v>
      </c>
      <c r="S384">
        <v>1174</v>
      </c>
      <c r="T384" s="177">
        <v>186.4</v>
      </c>
      <c r="U384" s="177">
        <v>1174</v>
      </c>
      <c r="V384" s="178">
        <v>218.83359999999999</v>
      </c>
      <c r="W384" s="179" t="s">
        <v>59</v>
      </c>
      <c r="X384">
        <v>0.8</v>
      </c>
      <c r="Y384">
        <v>486</v>
      </c>
      <c r="Z384" s="177">
        <v>0.8</v>
      </c>
      <c r="AA384" s="177">
        <v>486</v>
      </c>
      <c r="AB384" s="178">
        <v>0.38880000000000003</v>
      </c>
      <c r="AC384" s="152"/>
      <c r="AD384">
        <v>11414.8</v>
      </c>
      <c r="AE384">
        <v>271</v>
      </c>
      <c r="AF384" s="177">
        <v>11414.8</v>
      </c>
      <c r="AG384" s="151"/>
      <c r="AH384" s="177">
        <v>271</v>
      </c>
      <c r="AI384" s="178">
        <v>3093.4107999999997</v>
      </c>
      <c r="AJ384" s="179" t="s">
        <v>59</v>
      </c>
      <c r="AK384">
        <v>13.6</v>
      </c>
      <c r="AL384">
        <v>74</v>
      </c>
      <c r="AM384" s="177">
        <v>13.6</v>
      </c>
      <c r="AN384" s="177">
        <v>74</v>
      </c>
      <c r="AO384" s="178">
        <v>1.0064</v>
      </c>
      <c r="AP384" s="529"/>
      <c r="AQ384" s="199">
        <v>1443.42140976</v>
      </c>
      <c r="AR384" s="174">
        <v>6.4229981330952202E-2</v>
      </c>
      <c r="AS384" s="188">
        <v>4.4535300555198658E-2</v>
      </c>
    </row>
    <row r="385" spans="1:45" x14ac:dyDescent="0.25">
      <c r="A385" t="s">
        <v>60</v>
      </c>
      <c r="B385" s="130">
        <v>0</v>
      </c>
      <c r="C385" s="168">
        <v>0</v>
      </c>
      <c r="D385" s="529"/>
      <c r="E385" s="168">
        <v>0</v>
      </c>
      <c r="F385" s="170">
        <v>0</v>
      </c>
      <c r="G385" s="168">
        <v>0</v>
      </c>
      <c r="H385" s="527"/>
      <c r="I385" s="172">
        <v>0</v>
      </c>
      <c r="J385" s="171">
        <v>0</v>
      </c>
      <c r="K385" s="527"/>
      <c r="L385" s="173">
        <v>0</v>
      </c>
      <c r="M385" s="174">
        <v>0</v>
      </c>
      <c r="N385" s="175" t="s">
        <v>60</v>
      </c>
      <c r="O385">
        <v>14.4</v>
      </c>
      <c r="P385" s="130">
        <v>14.4</v>
      </c>
      <c r="Q385" s="529"/>
      <c r="R385" s="130">
        <v>17.399999999999999</v>
      </c>
      <c r="S385" s="130">
        <v>1299</v>
      </c>
      <c r="T385" s="177">
        <v>17.399999999999999</v>
      </c>
      <c r="U385" s="177">
        <v>1299</v>
      </c>
      <c r="V385" s="178">
        <v>22.602599999999999</v>
      </c>
      <c r="W385" s="179" t="s">
        <v>60</v>
      </c>
      <c r="X385" s="307" t="s">
        <v>186</v>
      </c>
      <c r="Y385" s="307" t="s">
        <v>186</v>
      </c>
      <c r="Z385" s="177">
        <v>-8.3333333333352275E-3</v>
      </c>
      <c r="AA385" s="177">
        <v>112.875</v>
      </c>
      <c r="AB385" s="178">
        <v>-9.4062500000021386E-4</v>
      </c>
      <c r="AC385" s="152"/>
      <c r="AD385">
        <v>4.4000000000000004</v>
      </c>
      <c r="AE385">
        <v>296</v>
      </c>
      <c r="AF385" s="177">
        <v>4.4000000000000004</v>
      </c>
      <c r="AG385" s="151"/>
      <c r="AH385" s="177">
        <v>296</v>
      </c>
      <c r="AI385" s="178">
        <v>1.3024</v>
      </c>
      <c r="AJ385" s="179" t="s">
        <v>60</v>
      </c>
      <c r="AK385" s="130">
        <v>0.5</v>
      </c>
      <c r="AL385" s="130">
        <v>121</v>
      </c>
      <c r="AM385" s="177">
        <v>0.5</v>
      </c>
      <c r="AN385" s="177">
        <v>121</v>
      </c>
      <c r="AO385" s="178">
        <v>6.0499999999999998E-2</v>
      </c>
      <c r="AP385" s="529"/>
      <c r="AQ385" s="199">
        <v>10.438962063749999</v>
      </c>
      <c r="AR385" s="174">
        <v>4.6451738482988482E-4</v>
      </c>
      <c r="AS385" s="188">
        <v>3.2208356468172599E-4</v>
      </c>
    </row>
    <row r="386" spans="1:45" x14ac:dyDescent="0.25">
      <c r="A386" t="s">
        <v>67</v>
      </c>
      <c r="B386" s="167">
        <v>367723000</v>
      </c>
      <c r="C386" s="168">
        <v>367723000</v>
      </c>
      <c r="D386" s="529"/>
      <c r="E386" s="130">
        <v>223415000</v>
      </c>
      <c r="F386" s="170">
        <v>3.0107444286775042E-2</v>
      </c>
      <c r="G386" s="168">
        <v>224696553.47351086</v>
      </c>
      <c r="H386" s="527"/>
      <c r="I386" s="172">
        <v>7.4513017371835143E-3</v>
      </c>
      <c r="J386" s="171">
        <v>6072103.0421395311</v>
      </c>
      <c r="K386" s="527"/>
      <c r="L386" s="173">
        <v>271.47581539549907</v>
      </c>
      <c r="M386" s="174">
        <v>1.0385390224819512E-2</v>
      </c>
      <c r="N386" s="175" t="s">
        <v>67</v>
      </c>
      <c r="O386">
        <v>278.7</v>
      </c>
      <c r="P386" s="130">
        <v>278.7</v>
      </c>
      <c r="Q386" s="529"/>
      <c r="R386">
        <v>107.8</v>
      </c>
      <c r="S386">
        <v>1173</v>
      </c>
      <c r="T386" s="177">
        <v>107.8</v>
      </c>
      <c r="U386" s="177">
        <v>1173</v>
      </c>
      <c r="V386" s="178">
        <v>126.4494</v>
      </c>
      <c r="W386" s="179" t="s">
        <v>67</v>
      </c>
      <c r="X386">
        <v>125.7</v>
      </c>
      <c r="Y386">
        <v>197</v>
      </c>
      <c r="Z386" s="177">
        <v>125.7</v>
      </c>
      <c r="AA386" s="177">
        <v>197</v>
      </c>
      <c r="AB386" s="178">
        <v>24.762899999999998</v>
      </c>
      <c r="AC386" s="152"/>
      <c r="AD386">
        <v>1001.6</v>
      </c>
      <c r="AE386">
        <v>266</v>
      </c>
      <c r="AF386" s="177">
        <v>1001.6</v>
      </c>
      <c r="AG386" s="151"/>
      <c r="AH386" s="177">
        <v>266</v>
      </c>
      <c r="AI386" s="178">
        <v>266.42560000000003</v>
      </c>
      <c r="AJ386" s="179" t="s">
        <v>67</v>
      </c>
      <c r="AK386">
        <v>13.3</v>
      </c>
      <c r="AL386">
        <v>105</v>
      </c>
      <c r="AM386" s="177">
        <v>13.3</v>
      </c>
      <c r="AN386" s="177">
        <v>105</v>
      </c>
      <c r="AO386" s="178">
        <v>1.3965000000000001</v>
      </c>
      <c r="AP386" s="529"/>
      <c r="AQ386" s="199">
        <v>182.53138464000003</v>
      </c>
      <c r="AR386" s="174">
        <v>8.1223593806118086E-3</v>
      </c>
      <c r="AS386" s="188">
        <v>5.6318203545634047E-3</v>
      </c>
    </row>
    <row r="387" spans="1:45" x14ac:dyDescent="0.25">
      <c r="A387" t="s">
        <v>68</v>
      </c>
      <c r="B387" s="130">
        <v>818673000</v>
      </c>
      <c r="C387" s="168">
        <v>818673000</v>
      </c>
      <c r="D387" s="529"/>
      <c r="E387" s="130">
        <v>0</v>
      </c>
      <c r="F387" s="170">
        <v>0</v>
      </c>
      <c r="G387" s="168">
        <v>0</v>
      </c>
      <c r="H387" s="527"/>
      <c r="I387" s="172">
        <v>1.6589061731480597E-2</v>
      </c>
      <c r="J387" s="171">
        <v>13518509.350292195</v>
      </c>
      <c r="K387" s="527"/>
      <c r="L387" s="173">
        <v>377.48206864129253</v>
      </c>
      <c r="M387" s="174">
        <v>1.4440691816324952E-2</v>
      </c>
      <c r="N387" s="175" t="s">
        <v>68</v>
      </c>
      <c r="O387">
        <v>1154.4000000000001</v>
      </c>
      <c r="P387" s="130">
        <v>1154.4000000000001</v>
      </c>
      <c r="Q387" s="529"/>
      <c r="R387">
        <v>24.1</v>
      </c>
      <c r="S387">
        <v>1010</v>
      </c>
      <c r="T387" s="177">
        <v>24.1</v>
      </c>
      <c r="U387" s="177">
        <v>1010</v>
      </c>
      <c r="V387" s="178">
        <v>24.341000000000001</v>
      </c>
      <c r="W387" s="179" t="s">
        <v>68</v>
      </c>
      <c r="X387" s="176">
        <v>0.8</v>
      </c>
      <c r="Y387" s="176">
        <v>459</v>
      </c>
      <c r="Z387" s="177">
        <v>0.8</v>
      </c>
      <c r="AA387" s="177">
        <v>459</v>
      </c>
      <c r="AB387" s="178">
        <v>0.36720000000000003</v>
      </c>
      <c r="AC387" s="152"/>
      <c r="AD387">
        <v>5483.1</v>
      </c>
      <c r="AE387">
        <v>274</v>
      </c>
      <c r="AF387" s="177">
        <v>5483.1</v>
      </c>
      <c r="AG387" s="151"/>
      <c r="AH387" s="177">
        <v>274</v>
      </c>
      <c r="AI387" s="178">
        <v>1502.3694</v>
      </c>
      <c r="AJ387" s="179" t="s">
        <v>68</v>
      </c>
      <c r="AK387">
        <v>1.5</v>
      </c>
      <c r="AL387">
        <v>118</v>
      </c>
      <c r="AM387" s="177">
        <v>1.5</v>
      </c>
      <c r="AN387" s="177">
        <v>118</v>
      </c>
      <c r="AO387" s="178">
        <v>0.17699999999999999</v>
      </c>
      <c r="AP387" s="529"/>
      <c r="AQ387" s="199">
        <v>665.27210375999994</v>
      </c>
      <c r="AR387" s="174">
        <v>2.9603561728804444E-2</v>
      </c>
      <c r="AS387" s="188">
        <v>2.0526294602258407E-2</v>
      </c>
    </row>
    <row r="388" spans="1:45" x14ac:dyDescent="0.25">
      <c r="A388" t="s">
        <v>69</v>
      </c>
      <c r="B388" s="176" t="s">
        <v>186</v>
      </c>
      <c r="C388" s="168">
        <v>13994400</v>
      </c>
      <c r="D388" s="529"/>
      <c r="E388" s="176" t="s">
        <v>186</v>
      </c>
      <c r="F388" s="170">
        <v>9.2827225028977185E-3</v>
      </c>
      <c r="G388" s="168">
        <v>69278406.143836126</v>
      </c>
      <c r="H388" s="527"/>
      <c r="I388" s="172">
        <v>2.8357349698235074E-4</v>
      </c>
      <c r="J388" s="171">
        <v>231085.4605584025</v>
      </c>
      <c r="K388" s="527"/>
      <c r="L388" s="173">
        <v>37.877365231753359</v>
      </c>
      <c r="M388" s="174">
        <v>1.4490101744300411E-3</v>
      </c>
      <c r="N388" s="175" t="s">
        <v>69</v>
      </c>
      <c r="O388">
        <v>72.8</v>
      </c>
      <c r="P388" s="130">
        <v>72.8</v>
      </c>
      <c r="Q388" s="529"/>
      <c r="R388">
        <v>61.9</v>
      </c>
      <c r="S388">
        <v>1210</v>
      </c>
      <c r="T388" s="177">
        <v>61.9</v>
      </c>
      <c r="U388" s="177">
        <v>1210</v>
      </c>
      <c r="V388" s="178">
        <v>74.899000000000001</v>
      </c>
      <c r="W388" s="179" t="s">
        <v>69</v>
      </c>
      <c r="X388" s="307" t="s">
        <v>186</v>
      </c>
      <c r="Y388" s="307" t="s">
        <v>186</v>
      </c>
      <c r="Z388" s="177">
        <v>-8.3333333333352275E-3</v>
      </c>
      <c r="AA388" s="177">
        <v>112.875</v>
      </c>
      <c r="AB388" s="178">
        <v>-9.4062500000021386E-4</v>
      </c>
      <c r="AC388" s="152"/>
      <c r="AD388">
        <v>172.1</v>
      </c>
      <c r="AE388">
        <v>252</v>
      </c>
      <c r="AF388" s="177">
        <v>172.1</v>
      </c>
      <c r="AG388" s="151"/>
      <c r="AH388" s="177">
        <v>252</v>
      </c>
      <c r="AI388" s="178">
        <v>43.369199999999992</v>
      </c>
      <c r="AJ388" s="179" t="s">
        <v>69</v>
      </c>
      <c r="AK388">
        <v>27.1</v>
      </c>
      <c r="AL388">
        <v>140</v>
      </c>
      <c r="AM388" s="177">
        <v>27.1</v>
      </c>
      <c r="AN388" s="177">
        <v>140</v>
      </c>
      <c r="AO388" s="178">
        <v>3.794</v>
      </c>
      <c r="AP388" s="529"/>
      <c r="AQ388" s="199">
        <v>53.169884583749997</v>
      </c>
      <c r="AR388" s="174">
        <v>2.3659761945411216E-3</v>
      </c>
      <c r="AS388" s="188">
        <v>1.6405027488238869E-3</v>
      </c>
    </row>
    <row r="389" spans="1:45" x14ac:dyDescent="0.25">
      <c r="A389" t="s">
        <v>70</v>
      </c>
      <c r="B389" s="167">
        <v>730437000</v>
      </c>
      <c r="C389" s="168">
        <v>730437000</v>
      </c>
      <c r="D389" s="529"/>
      <c r="E389" s="130">
        <v>169478000</v>
      </c>
      <c r="F389" s="170">
        <v>2.2838884778703581E-2</v>
      </c>
      <c r="G389" s="168">
        <v>170450159.96949029</v>
      </c>
      <c r="H389" s="527"/>
      <c r="I389" s="172">
        <v>1.4801104328538369E-2</v>
      </c>
      <c r="J389" s="171">
        <v>12061493.92284756</v>
      </c>
      <c r="K389" s="527"/>
      <c r="L389" s="173">
        <v>414.11350940556446</v>
      </c>
      <c r="M389" s="174">
        <v>1.5842038769754648E-2</v>
      </c>
      <c r="N389" s="175" t="s">
        <v>70</v>
      </c>
      <c r="O389">
        <v>1278.7</v>
      </c>
      <c r="P389" s="130">
        <v>1278.7</v>
      </c>
      <c r="Q389" s="529"/>
      <c r="R389">
        <v>980.2</v>
      </c>
      <c r="S389">
        <v>1193</v>
      </c>
      <c r="T389" s="177">
        <v>980.2</v>
      </c>
      <c r="U389" s="177">
        <v>1193</v>
      </c>
      <c r="V389" s="178">
        <v>1169.3786</v>
      </c>
      <c r="W389" s="179" t="s">
        <v>70</v>
      </c>
      <c r="X389">
        <v>116.7</v>
      </c>
      <c r="Y389">
        <v>428</v>
      </c>
      <c r="Z389" s="177">
        <v>116.7</v>
      </c>
      <c r="AA389" s="177">
        <v>428</v>
      </c>
      <c r="AB389" s="178">
        <v>49.947600000000001</v>
      </c>
      <c r="AC389" s="152"/>
      <c r="AD389">
        <v>2896.4</v>
      </c>
      <c r="AE389">
        <v>260</v>
      </c>
      <c r="AF389" s="177">
        <v>2896.4</v>
      </c>
      <c r="AG389" s="151"/>
      <c r="AH389" s="177">
        <v>260</v>
      </c>
      <c r="AI389" s="178">
        <v>753.06399999999996</v>
      </c>
      <c r="AJ389" s="179" t="s">
        <v>70</v>
      </c>
      <c r="AK389">
        <v>58.1</v>
      </c>
      <c r="AL389">
        <v>103</v>
      </c>
      <c r="AM389" s="177">
        <v>58.1</v>
      </c>
      <c r="AN389" s="177">
        <v>103</v>
      </c>
      <c r="AO389" s="178">
        <v>5.9843000000000002</v>
      </c>
      <c r="AP389" s="529"/>
      <c r="AQ389" s="199">
        <v>861.77993219999996</v>
      </c>
      <c r="AR389" s="174">
        <v>3.8347850864841153E-2</v>
      </c>
      <c r="AS389" s="188">
        <v>2.6589343925103037E-2</v>
      </c>
    </row>
    <row r="390" spans="1:45" x14ac:dyDescent="0.25">
      <c r="A390" t="s">
        <v>71</v>
      </c>
      <c r="B390" s="130">
        <v>0</v>
      </c>
      <c r="C390" s="168">
        <v>0</v>
      </c>
      <c r="D390" s="529"/>
      <c r="E390" s="130">
        <v>0</v>
      </c>
      <c r="F390" s="170">
        <v>0</v>
      </c>
      <c r="G390" s="168">
        <v>0</v>
      </c>
      <c r="H390" s="527"/>
      <c r="I390" s="172">
        <v>0</v>
      </c>
      <c r="J390" s="171">
        <v>0</v>
      </c>
      <c r="K390" s="527"/>
      <c r="L390" s="173">
        <v>0</v>
      </c>
      <c r="M390" s="174">
        <v>0</v>
      </c>
      <c r="N390" s="175" t="s">
        <v>71</v>
      </c>
      <c r="O390" s="181" t="s">
        <v>61</v>
      </c>
      <c r="P390" s="180">
        <v>2.4666666666666668</v>
      </c>
      <c r="Q390" s="529"/>
      <c r="R390" s="181" t="s">
        <v>61</v>
      </c>
      <c r="S390" s="181" t="s">
        <v>61</v>
      </c>
      <c r="T390" s="177">
        <v>3.3833333333333333</v>
      </c>
      <c r="U390" s="177">
        <v>1036</v>
      </c>
      <c r="V390" s="178">
        <v>3.5051333333333337</v>
      </c>
      <c r="W390" s="179" t="s">
        <v>71</v>
      </c>
      <c r="X390" s="181" t="s">
        <v>61</v>
      </c>
      <c r="Y390" s="181" t="s">
        <v>61</v>
      </c>
      <c r="Z390" s="177">
        <v>1.3499999999999999</v>
      </c>
      <c r="AA390" s="177">
        <v>139</v>
      </c>
      <c r="AB390" s="178">
        <v>0.18764999999999996</v>
      </c>
      <c r="AC390" s="152"/>
      <c r="AD390" s="181" t="s">
        <v>61</v>
      </c>
      <c r="AE390" s="181" t="s">
        <v>61</v>
      </c>
      <c r="AF390" s="177">
        <v>4.3500000000000005</v>
      </c>
      <c r="AG390" s="151"/>
      <c r="AH390" s="177">
        <v>246</v>
      </c>
      <c r="AI390" s="178">
        <v>1.0701000000000003</v>
      </c>
      <c r="AJ390" s="179" t="s">
        <v>71</v>
      </c>
      <c r="AK390" s="181" t="s">
        <v>61</v>
      </c>
      <c r="AL390" s="181" t="s">
        <v>61</v>
      </c>
      <c r="AM390" s="177">
        <v>5.45</v>
      </c>
      <c r="AN390" s="177">
        <v>89</v>
      </c>
      <c r="AO390" s="178">
        <v>0.48505000000000004</v>
      </c>
      <c r="AP390" s="529"/>
      <c r="AQ390" s="199">
        <v>2.2859997600000002</v>
      </c>
      <c r="AR390" s="174">
        <v>1.0172339201465417E-4</v>
      </c>
      <c r="AS390" s="188">
        <v>7.0532199184741029E-5</v>
      </c>
    </row>
    <row r="391" spans="1:45" x14ac:dyDescent="0.25">
      <c r="A391" t="s">
        <v>72</v>
      </c>
      <c r="B391" s="167">
        <v>1918749000</v>
      </c>
      <c r="C391" s="168">
        <v>1918749000</v>
      </c>
      <c r="D391" s="529"/>
      <c r="E391" s="176" t="s">
        <v>186</v>
      </c>
      <c r="F391" s="170">
        <v>9.2827225028977185E-3</v>
      </c>
      <c r="G391" s="168">
        <v>69278406.143836126</v>
      </c>
      <c r="H391" s="527"/>
      <c r="I391" s="172">
        <v>3.8880292385624862E-2</v>
      </c>
      <c r="J391" s="171">
        <v>31683744.666507628</v>
      </c>
      <c r="K391" s="527"/>
      <c r="L391" s="173">
        <v>916.1409780075719</v>
      </c>
      <c r="M391" s="174">
        <v>3.5047252896893477E-2</v>
      </c>
      <c r="N391" s="175" t="s">
        <v>72</v>
      </c>
      <c r="O391">
        <v>247</v>
      </c>
      <c r="P391" s="130">
        <v>247</v>
      </c>
      <c r="Q391" s="529"/>
      <c r="R391" s="130">
        <v>163.19999999999999</v>
      </c>
      <c r="S391" s="130">
        <v>1168</v>
      </c>
      <c r="T391" s="177">
        <v>163.19999999999999</v>
      </c>
      <c r="U391" s="177">
        <v>1168</v>
      </c>
      <c r="V391" s="178">
        <v>190.61760000000001</v>
      </c>
      <c r="W391" s="179" t="s">
        <v>72</v>
      </c>
      <c r="X391" s="130">
        <v>0.1</v>
      </c>
      <c r="Y391" s="130">
        <v>365</v>
      </c>
      <c r="Z391" s="177">
        <v>0.1</v>
      </c>
      <c r="AA391" s="177">
        <v>365</v>
      </c>
      <c r="AB391" s="178">
        <v>3.6500000000000005E-2</v>
      </c>
      <c r="AC391" s="152"/>
      <c r="AD391" s="176" t="s">
        <v>186</v>
      </c>
      <c r="AE391" s="176" t="s">
        <v>186</v>
      </c>
      <c r="AF391" s="177">
        <v>903.82500000000073</v>
      </c>
      <c r="AG391" s="151"/>
      <c r="AH391" s="177">
        <v>241.39999999999998</v>
      </c>
      <c r="AI391" s="178">
        <v>218.18335500000015</v>
      </c>
      <c r="AJ391" s="179" t="s">
        <v>72</v>
      </c>
      <c r="AK391" s="176" t="s">
        <v>186</v>
      </c>
      <c r="AL391" s="176" t="s">
        <v>186</v>
      </c>
      <c r="AM391" s="177">
        <v>5.1000000000003638</v>
      </c>
      <c r="AN391" s="177">
        <v>159.83333333333331</v>
      </c>
      <c r="AO391" s="178">
        <v>0.81515000000005799</v>
      </c>
      <c r="AP391" s="529"/>
      <c r="AQ391" s="199">
        <v>178.44467473800009</v>
      </c>
      <c r="AR391" s="174">
        <v>7.9405072209198461E-3</v>
      </c>
      <c r="AS391" s="188">
        <v>5.505729074125951E-3</v>
      </c>
    </row>
    <row r="392" spans="1:45" x14ac:dyDescent="0.25">
      <c r="A392" t="s">
        <v>74</v>
      </c>
      <c r="B392" s="130">
        <v>0</v>
      </c>
      <c r="C392" s="168">
        <v>0</v>
      </c>
      <c r="D392" s="529"/>
      <c r="E392" s="176" t="s">
        <v>186</v>
      </c>
      <c r="F392" s="170">
        <v>9.2827225028977185E-3</v>
      </c>
      <c r="G392" s="168">
        <v>69278406.143836126</v>
      </c>
      <c r="H392" s="527"/>
      <c r="I392" s="172">
        <v>0</v>
      </c>
      <c r="J392" s="171">
        <v>0</v>
      </c>
      <c r="K392" s="527"/>
      <c r="L392" s="173">
        <v>31.424685026844067</v>
      </c>
      <c r="M392" s="174">
        <v>1.202160922586658E-3</v>
      </c>
      <c r="N392" s="175" t="s">
        <v>74</v>
      </c>
      <c r="O392">
        <v>1053.8</v>
      </c>
      <c r="P392" s="130">
        <v>1053.8</v>
      </c>
      <c r="Q392" s="529"/>
      <c r="R392" s="176" t="s">
        <v>186</v>
      </c>
      <c r="S392" s="176" t="s">
        <v>186</v>
      </c>
      <c r="T392" s="177">
        <v>449.5</v>
      </c>
      <c r="U392" s="177">
        <v>1296.9749999999999</v>
      </c>
      <c r="V392" s="178">
        <v>582.99026249999997</v>
      </c>
      <c r="W392" s="179" t="s">
        <v>74</v>
      </c>
      <c r="X392" s="176" t="s">
        <v>186</v>
      </c>
      <c r="Y392" s="176" t="s">
        <v>186</v>
      </c>
      <c r="Z392" s="177">
        <v>-8.3333333333352275E-3</v>
      </c>
      <c r="AA392" s="177">
        <v>112.875</v>
      </c>
      <c r="AB392" s="178">
        <v>-9.4062500000021386E-4</v>
      </c>
      <c r="AC392" s="152"/>
      <c r="AD392">
        <v>4698.1000000000004</v>
      </c>
      <c r="AE392">
        <v>269</v>
      </c>
      <c r="AF392" s="177">
        <v>4698.1000000000004</v>
      </c>
      <c r="AG392" s="151"/>
      <c r="AH392" s="177">
        <v>269</v>
      </c>
      <c r="AI392" s="178">
        <v>1263.7889</v>
      </c>
      <c r="AJ392" s="179" t="s">
        <v>74</v>
      </c>
      <c r="AK392" s="130">
        <v>3.2</v>
      </c>
      <c r="AL392" s="130">
        <v>119</v>
      </c>
      <c r="AM392" s="177">
        <v>3.2</v>
      </c>
      <c r="AN392" s="177">
        <v>119</v>
      </c>
      <c r="AO392" s="178">
        <v>0.38080000000000003</v>
      </c>
      <c r="AP392" s="529"/>
      <c r="AQ392" s="199">
        <v>804.62246992874987</v>
      </c>
      <c r="AR392" s="174">
        <v>3.5804433738156428E-2</v>
      </c>
      <c r="AS392" s="188">
        <v>2.4825808519565583E-2</v>
      </c>
    </row>
    <row r="393" spans="1:45" x14ac:dyDescent="0.25">
      <c r="A393" t="s">
        <v>75</v>
      </c>
      <c r="B393" s="167">
        <v>1584897000</v>
      </c>
      <c r="C393" s="168">
        <v>1584897000</v>
      </c>
      <c r="D393" s="529"/>
      <c r="E393" s="130">
        <v>0</v>
      </c>
      <c r="F393" s="170">
        <v>0</v>
      </c>
      <c r="G393" s="168">
        <v>0</v>
      </c>
      <c r="H393" s="527"/>
      <c r="I393" s="172">
        <v>3.211533074993117E-2</v>
      </c>
      <c r="J393" s="171">
        <v>26170943.604772661</v>
      </c>
      <c r="K393" s="527"/>
      <c r="L393" s="173">
        <v>730.78041921912484</v>
      </c>
      <c r="M393" s="174">
        <v>2.7956228112589483E-2</v>
      </c>
      <c r="N393" s="175" t="s">
        <v>75</v>
      </c>
      <c r="O393">
        <v>238.1</v>
      </c>
      <c r="P393" s="130">
        <v>238.1</v>
      </c>
      <c r="Q393" s="529"/>
      <c r="R393">
        <v>45.7</v>
      </c>
      <c r="S393">
        <v>890</v>
      </c>
      <c r="T393" s="177">
        <v>45.7</v>
      </c>
      <c r="U393" s="177">
        <v>890</v>
      </c>
      <c r="V393" s="178">
        <v>40.673000000000002</v>
      </c>
      <c r="W393" s="179" t="s">
        <v>75</v>
      </c>
      <c r="X393">
        <v>0.9</v>
      </c>
      <c r="Y393">
        <v>508</v>
      </c>
      <c r="Z393" s="177">
        <v>0.9</v>
      </c>
      <c r="AA393" s="177">
        <v>508</v>
      </c>
      <c r="AB393" s="178">
        <v>0.45720000000000005</v>
      </c>
      <c r="AC393" s="152"/>
      <c r="AD393">
        <v>709.7</v>
      </c>
      <c r="AE393">
        <v>456</v>
      </c>
      <c r="AF393" s="177">
        <v>709.7</v>
      </c>
      <c r="AG393" s="151"/>
      <c r="AH393" s="177">
        <v>456</v>
      </c>
      <c r="AI393" s="178">
        <v>323.62320000000005</v>
      </c>
      <c r="AJ393" s="179" t="s">
        <v>75</v>
      </c>
      <c r="AK393">
        <v>9.9</v>
      </c>
      <c r="AL393">
        <v>73</v>
      </c>
      <c r="AM393" s="177">
        <v>9.9</v>
      </c>
      <c r="AN393" s="177">
        <v>73</v>
      </c>
      <c r="AO393" s="178">
        <v>0.72270000000000001</v>
      </c>
      <c r="AP393" s="529"/>
      <c r="AQ393" s="199">
        <v>159.20138916000002</v>
      </c>
      <c r="AR393" s="174">
        <v>7.0842112944054705E-3</v>
      </c>
      <c r="AS393" s="188">
        <v>4.9119970558179722E-3</v>
      </c>
    </row>
    <row r="394" spans="1:45" x14ac:dyDescent="0.25">
      <c r="A394" t="s">
        <v>76</v>
      </c>
      <c r="B394" s="167">
        <v>3585691000</v>
      </c>
      <c r="C394" s="168">
        <v>3585691000</v>
      </c>
      <c r="D394" s="529"/>
      <c r="E394" s="130">
        <v>111093000</v>
      </c>
      <c r="F394" s="170">
        <v>1.4970912016429961E-2</v>
      </c>
      <c r="G394" s="168">
        <v>111730251.84089136</v>
      </c>
      <c r="H394" s="527"/>
      <c r="I394" s="172">
        <v>7.2658130106910065E-2</v>
      </c>
      <c r="J394" s="171">
        <v>59209473.514771543</v>
      </c>
      <c r="K394" s="527"/>
      <c r="L394" s="173">
        <v>1704.0076970213288</v>
      </c>
      <c r="M394" s="174">
        <v>6.5187334841893693E-2</v>
      </c>
      <c r="N394" s="175" t="s">
        <v>76</v>
      </c>
      <c r="O394">
        <v>5013.8999999999996</v>
      </c>
      <c r="P394" s="130">
        <v>5013.8999999999996</v>
      </c>
      <c r="Q394" s="529"/>
      <c r="R394">
        <v>6517.2</v>
      </c>
      <c r="S394">
        <v>1244</v>
      </c>
      <c r="T394" s="177">
        <v>6517.2</v>
      </c>
      <c r="U394" s="177">
        <v>1244</v>
      </c>
      <c r="V394" s="178">
        <v>8107.3968000000004</v>
      </c>
      <c r="W394" s="179" t="s">
        <v>76</v>
      </c>
      <c r="X394">
        <v>9.4</v>
      </c>
      <c r="Y394">
        <v>498</v>
      </c>
      <c r="Z394" s="177">
        <v>9.4</v>
      </c>
      <c r="AA394" s="177">
        <v>498</v>
      </c>
      <c r="AB394" s="178">
        <v>4.6811999999999996</v>
      </c>
      <c r="AC394" s="152"/>
      <c r="AD394">
        <v>370.2</v>
      </c>
      <c r="AE394">
        <v>310</v>
      </c>
      <c r="AF394" s="177">
        <v>370.2</v>
      </c>
      <c r="AG394" s="151"/>
      <c r="AH394" s="177">
        <v>310</v>
      </c>
      <c r="AI394" s="178">
        <v>114.762</v>
      </c>
      <c r="AJ394" s="179" t="s">
        <v>76</v>
      </c>
      <c r="AK394">
        <v>72.3</v>
      </c>
      <c r="AL394">
        <v>86</v>
      </c>
      <c r="AM394" s="177">
        <v>72.3</v>
      </c>
      <c r="AN394" s="177">
        <v>86</v>
      </c>
      <c r="AO394" s="178">
        <v>6.2177999999999995</v>
      </c>
      <c r="AP394" s="529"/>
      <c r="AQ394" s="199">
        <v>3586.3199776800002</v>
      </c>
      <c r="AR394" s="174">
        <v>0.15958559548559551</v>
      </c>
      <c r="AS394" s="188">
        <v>0.11065225790134893</v>
      </c>
    </row>
    <row r="395" spans="1:45" x14ac:dyDescent="0.25">
      <c r="A395" t="s">
        <v>77</v>
      </c>
      <c r="B395" s="130">
        <v>0</v>
      </c>
      <c r="C395" s="168">
        <v>0</v>
      </c>
      <c r="D395" s="529"/>
      <c r="E395" s="176" t="s">
        <v>186</v>
      </c>
      <c r="F395" s="170">
        <v>9.2827225028977185E-3</v>
      </c>
      <c r="G395" s="168">
        <v>69278406.143836126</v>
      </c>
      <c r="H395" s="527"/>
      <c r="I395" s="172">
        <v>0</v>
      </c>
      <c r="J395" s="171">
        <v>0</v>
      </c>
      <c r="K395" s="527"/>
      <c r="L395" s="173">
        <v>31.424685026844067</v>
      </c>
      <c r="M395" s="174">
        <v>1.202160922586658E-3</v>
      </c>
      <c r="N395" s="175" t="s">
        <v>77</v>
      </c>
      <c r="O395">
        <v>491.7</v>
      </c>
      <c r="P395" s="130">
        <v>491.7</v>
      </c>
      <c r="Q395" s="529"/>
      <c r="R395">
        <v>577.1</v>
      </c>
      <c r="S395">
        <v>1377</v>
      </c>
      <c r="T395" s="177">
        <v>577.1</v>
      </c>
      <c r="U395" s="177">
        <v>1377</v>
      </c>
      <c r="V395" s="178">
        <v>794.66669999999999</v>
      </c>
      <c r="W395" s="179" t="s">
        <v>77</v>
      </c>
      <c r="X395" s="307" t="s">
        <v>186</v>
      </c>
      <c r="Y395" s="307" t="s">
        <v>186</v>
      </c>
      <c r="Z395" s="177">
        <v>-8.3333333333352275E-3</v>
      </c>
      <c r="AA395" s="177">
        <v>112.875</v>
      </c>
      <c r="AB395" s="178">
        <v>-9.4062500000021386E-4</v>
      </c>
      <c r="AC395" s="152"/>
      <c r="AD395">
        <v>67.5</v>
      </c>
      <c r="AE395">
        <v>139</v>
      </c>
      <c r="AF395" s="177">
        <v>67.5</v>
      </c>
      <c r="AG395" s="151"/>
      <c r="AH395" s="177">
        <v>139</v>
      </c>
      <c r="AI395" s="178">
        <v>9.3825000000000003</v>
      </c>
      <c r="AJ395" s="179" t="s">
        <v>77</v>
      </c>
      <c r="AK395">
        <v>27.1</v>
      </c>
      <c r="AL395">
        <v>137</v>
      </c>
      <c r="AM395" s="177">
        <v>27.1</v>
      </c>
      <c r="AN395" s="177">
        <v>137</v>
      </c>
      <c r="AO395" s="178">
        <v>3.7127000000000003</v>
      </c>
      <c r="AP395" s="529"/>
      <c r="AQ395" s="199">
        <v>351.86067390375001</v>
      </c>
      <c r="AR395" s="174">
        <v>1.5657246292121899E-2</v>
      </c>
      <c r="AS395" s="188">
        <v>1.0856303474439779E-2</v>
      </c>
    </row>
    <row r="396" spans="1:45" x14ac:dyDescent="0.25">
      <c r="A396" t="s">
        <v>79</v>
      </c>
      <c r="B396" s="176" t="s">
        <v>186</v>
      </c>
      <c r="C396" s="168">
        <v>13994400</v>
      </c>
      <c r="D396" s="529"/>
      <c r="E396" s="176" t="s">
        <v>186</v>
      </c>
      <c r="F396" s="170">
        <v>9.2827225028977185E-3</v>
      </c>
      <c r="G396" s="168">
        <v>69278406.143836126</v>
      </c>
      <c r="H396" s="527"/>
      <c r="I396" s="172">
        <v>2.8357349698235074E-4</v>
      </c>
      <c r="J396" s="171">
        <v>231085.4605584025</v>
      </c>
      <c r="K396" s="527"/>
      <c r="L396" s="173">
        <v>37.877365231753359</v>
      </c>
      <c r="M396" s="174">
        <v>1.4490101744300411E-3</v>
      </c>
      <c r="N396" s="175" t="s">
        <v>79</v>
      </c>
      <c r="O396" s="181" t="s">
        <v>61</v>
      </c>
      <c r="P396" s="180">
        <v>2.4666666666666668</v>
      </c>
      <c r="Q396" s="529"/>
      <c r="R396" s="181" t="s">
        <v>61</v>
      </c>
      <c r="S396" s="181" t="s">
        <v>61</v>
      </c>
      <c r="T396" s="177">
        <v>3.3833333333333333</v>
      </c>
      <c r="U396" s="177">
        <v>1036</v>
      </c>
      <c r="V396" s="178">
        <v>3.5051333333333337</v>
      </c>
      <c r="W396" s="179" t="s">
        <v>79</v>
      </c>
      <c r="X396" s="181" t="s">
        <v>61</v>
      </c>
      <c r="Y396" s="181" t="s">
        <v>61</v>
      </c>
      <c r="Z396" s="177">
        <v>1.3499999999999999</v>
      </c>
      <c r="AA396" s="177">
        <v>139</v>
      </c>
      <c r="AB396" s="178">
        <v>0.18764999999999996</v>
      </c>
      <c r="AC396" s="152"/>
      <c r="AD396" s="181" t="s">
        <v>61</v>
      </c>
      <c r="AE396" s="181" t="s">
        <v>61</v>
      </c>
      <c r="AF396" s="177">
        <v>4.3500000000000005</v>
      </c>
      <c r="AG396" s="151"/>
      <c r="AH396" s="177">
        <v>246</v>
      </c>
      <c r="AI396" s="178">
        <v>1.0701000000000003</v>
      </c>
      <c r="AJ396" s="179" t="s">
        <v>79</v>
      </c>
      <c r="AK396" s="181" t="s">
        <v>61</v>
      </c>
      <c r="AL396" s="181" t="s">
        <v>61</v>
      </c>
      <c r="AM396" s="177">
        <v>5.45</v>
      </c>
      <c r="AN396" s="177">
        <v>89</v>
      </c>
      <c r="AO396" s="178">
        <v>0.48505000000000004</v>
      </c>
      <c r="AP396" s="529"/>
      <c r="AQ396" s="199">
        <v>2.2859997600000002</v>
      </c>
      <c r="AR396" s="174">
        <v>1.0172339201465417E-4</v>
      </c>
      <c r="AS396" s="188">
        <v>7.0532199184741029E-5</v>
      </c>
    </row>
    <row r="397" spans="1:45" x14ac:dyDescent="0.25">
      <c r="A397" t="s">
        <v>78</v>
      </c>
      <c r="B397" s="167">
        <v>1690024000</v>
      </c>
      <c r="C397" s="168">
        <v>1690024000</v>
      </c>
      <c r="D397" s="529"/>
      <c r="E397" s="130">
        <v>720767000</v>
      </c>
      <c r="F397" s="170">
        <v>9.7130686373994524E-2</v>
      </c>
      <c r="G397" s="168">
        <v>724901464.79619551</v>
      </c>
      <c r="H397" s="527"/>
      <c r="I397" s="172">
        <v>3.4245556484315182E-2</v>
      </c>
      <c r="J397" s="171">
        <v>27906875.206850864</v>
      </c>
      <c r="K397" s="527"/>
      <c r="L397" s="173">
        <v>1108.0687494253821</v>
      </c>
      <c r="M397" s="174">
        <v>4.2389508405915759E-2</v>
      </c>
      <c r="N397" s="175" t="s">
        <v>78</v>
      </c>
      <c r="O397">
        <v>520</v>
      </c>
      <c r="P397" s="130">
        <v>520</v>
      </c>
      <c r="Q397" s="529"/>
      <c r="R397">
        <v>12.4</v>
      </c>
      <c r="S397">
        <v>1071</v>
      </c>
      <c r="T397" s="177">
        <v>12.4</v>
      </c>
      <c r="U397" s="177">
        <v>1071</v>
      </c>
      <c r="V397" s="178">
        <v>13.2804</v>
      </c>
      <c r="W397" s="179" t="s">
        <v>78</v>
      </c>
      <c r="X397" s="130">
        <v>0.3</v>
      </c>
      <c r="Y397" s="130">
        <v>414</v>
      </c>
      <c r="Z397" s="177">
        <v>0.3</v>
      </c>
      <c r="AA397" s="177">
        <v>414</v>
      </c>
      <c r="AB397" s="178">
        <v>0.12419999999999999</v>
      </c>
      <c r="AC397" s="152"/>
      <c r="AD397">
        <v>2490.1999999999998</v>
      </c>
      <c r="AE397">
        <v>272</v>
      </c>
      <c r="AF397" s="177">
        <v>2490.1999999999998</v>
      </c>
      <c r="AG397" s="151"/>
      <c r="AH397" s="177">
        <v>272</v>
      </c>
      <c r="AI397" s="178">
        <v>677.33439999999996</v>
      </c>
      <c r="AJ397" s="179" t="s">
        <v>78</v>
      </c>
      <c r="AK397">
        <v>4.3</v>
      </c>
      <c r="AL397">
        <v>96</v>
      </c>
      <c r="AM397" s="177">
        <v>4.3</v>
      </c>
      <c r="AN397" s="177">
        <v>96</v>
      </c>
      <c r="AO397" s="178">
        <v>0.41279999999999994</v>
      </c>
      <c r="AP397" s="529"/>
      <c r="AQ397" s="199">
        <v>301.06572407999994</v>
      </c>
      <c r="AR397" s="174">
        <v>1.339695095714513E-2</v>
      </c>
      <c r="AS397" s="188">
        <v>9.2890769238352135E-3</v>
      </c>
    </row>
    <row r="398" spans="1:45" x14ac:dyDescent="0.25">
      <c r="A398" t="s">
        <v>81</v>
      </c>
      <c r="B398" s="130">
        <v>314143000</v>
      </c>
      <c r="C398" s="168">
        <v>314143000</v>
      </c>
      <c r="D398" s="529"/>
      <c r="E398" s="168">
        <v>0</v>
      </c>
      <c r="F398" s="170">
        <v>0</v>
      </c>
      <c r="G398" s="168">
        <v>0</v>
      </c>
      <c r="H398" s="527"/>
      <c r="I398" s="172">
        <v>6.3655911695054178E-3</v>
      </c>
      <c r="J398" s="171">
        <v>5187352.0719858129</v>
      </c>
      <c r="K398" s="527"/>
      <c r="L398" s="173">
        <v>144.84824769985278</v>
      </c>
      <c r="M398" s="174">
        <v>5.5412139514259906E-3</v>
      </c>
      <c r="N398" s="175" t="s">
        <v>81</v>
      </c>
      <c r="O398">
        <v>897</v>
      </c>
      <c r="P398" s="130">
        <v>897</v>
      </c>
      <c r="Q398" s="529"/>
      <c r="R398">
        <v>1096.8</v>
      </c>
      <c r="S398">
        <v>1336</v>
      </c>
      <c r="T398" s="177">
        <v>1096.8</v>
      </c>
      <c r="U398" s="177">
        <v>1336</v>
      </c>
      <c r="V398" s="178">
        <v>1465.3248000000001</v>
      </c>
      <c r="W398" s="179" t="s">
        <v>81</v>
      </c>
      <c r="X398" s="130">
        <v>31.2</v>
      </c>
      <c r="Y398" s="130">
        <v>66</v>
      </c>
      <c r="Z398" s="177">
        <v>31.2</v>
      </c>
      <c r="AA398" s="177">
        <v>66</v>
      </c>
      <c r="AB398" s="178">
        <v>2.0592000000000001</v>
      </c>
      <c r="AC398" s="152"/>
      <c r="AD398" s="176" t="s">
        <v>186</v>
      </c>
      <c r="AE398" s="176" t="s">
        <v>186</v>
      </c>
      <c r="AF398" s="177">
        <v>903.82500000000073</v>
      </c>
      <c r="AG398" s="151"/>
      <c r="AH398" s="177">
        <v>241.39999999999998</v>
      </c>
      <c r="AI398" s="178">
        <v>218.18335500000015</v>
      </c>
      <c r="AJ398" s="179" t="s">
        <v>81</v>
      </c>
      <c r="AK398">
        <v>9.4</v>
      </c>
      <c r="AL398">
        <v>158</v>
      </c>
      <c r="AM398" s="177">
        <v>9.4</v>
      </c>
      <c r="AN398" s="177">
        <v>158</v>
      </c>
      <c r="AO398" s="178">
        <v>1.4852000000000001</v>
      </c>
      <c r="AP398" s="529"/>
      <c r="AQ398" s="199">
        <v>734.88009295800009</v>
      </c>
      <c r="AR398" s="174">
        <v>3.2701007711274703E-2</v>
      </c>
      <c r="AS398" s="188">
        <v>2.2673978361841408E-2</v>
      </c>
    </row>
    <row r="399" spans="1:45" x14ac:dyDescent="0.25">
      <c r="A399" t="s">
        <v>83</v>
      </c>
      <c r="B399" s="130">
        <v>453154000</v>
      </c>
      <c r="C399" s="168">
        <v>453154000</v>
      </c>
      <c r="D399" s="529"/>
      <c r="E399" s="168">
        <v>0</v>
      </c>
      <c r="F399" s="170">
        <v>0</v>
      </c>
      <c r="G399" s="168">
        <v>0</v>
      </c>
      <c r="H399" s="527"/>
      <c r="I399" s="172">
        <v>9.1824204289958963E-3</v>
      </c>
      <c r="J399" s="171">
        <v>7482800.3196909009</v>
      </c>
      <c r="K399" s="527"/>
      <c r="L399" s="173">
        <v>208.94485262501181</v>
      </c>
      <c r="M399" s="174">
        <v>7.9932491475044592E-3</v>
      </c>
      <c r="N399" s="175" t="s">
        <v>83</v>
      </c>
      <c r="O399">
        <v>7.4</v>
      </c>
      <c r="P399" s="130">
        <v>7.4</v>
      </c>
      <c r="Q399" s="529"/>
      <c r="R399">
        <v>9.6999999999999993</v>
      </c>
      <c r="S399">
        <v>978</v>
      </c>
      <c r="T399" s="177">
        <v>9.6999999999999993</v>
      </c>
      <c r="U399" s="177">
        <v>978</v>
      </c>
      <c r="V399" s="178">
        <v>9.4865999999999993</v>
      </c>
      <c r="W399" s="179" t="s">
        <v>83</v>
      </c>
      <c r="X399" s="130">
        <v>0.1</v>
      </c>
      <c r="Y399" s="130">
        <v>450</v>
      </c>
      <c r="Z399" s="177">
        <v>0.1</v>
      </c>
      <c r="AA399" s="177">
        <v>450</v>
      </c>
      <c r="AB399" s="178">
        <v>4.5000000000000005E-2</v>
      </c>
      <c r="AC399" s="152"/>
      <c r="AD399">
        <v>8.1</v>
      </c>
      <c r="AE399">
        <v>258</v>
      </c>
      <c r="AF399" s="177">
        <v>8.1</v>
      </c>
      <c r="AG399" s="151"/>
      <c r="AH399" s="177">
        <v>258</v>
      </c>
      <c r="AI399" s="178">
        <v>2.0897999999999999</v>
      </c>
      <c r="AJ399" s="179" t="s">
        <v>83</v>
      </c>
      <c r="AK399" s="176" t="s">
        <v>186</v>
      </c>
      <c r="AL399" s="176" t="s">
        <v>186</v>
      </c>
      <c r="AM399" s="177">
        <v>5.1000000000003638</v>
      </c>
      <c r="AN399" s="177">
        <v>159.83333333333331</v>
      </c>
      <c r="AO399" s="178">
        <v>0.81515000000005799</v>
      </c>
      <c r="AP399" s="529"/>
      <c r="AQ399" s="199">
        <v>5.4173611800000252</v>
      </c>
      <c r="AR399" s="174">
        <v>2.410640476174468E-4</v>
      </c>
      <c r="AS399" s="188">
        <v>1.6714717319281147E-4</v>
      </c>
    </row>
    <row r="400" spans="1:45" x14ac:dyDescent="0.25">
      <c r="A400" t="s">
        <v>82</v>
      </c>
      <c r="B400" s="130">
        <v>214010000</v>
      </c>
      <c r="C400" s="168">
        <v>214010000</v>
      </c>
      <c r="D400" s="529"/>
      <c r="E400" s="176" t="s">
        <v>186</v>
      </c>
      <c r="F400" s="170">
        <v>9.2827225028977185E-3</v>
      </c>
      <c r="G400" s="168">
        <v>69278406.143836126</v>
      </c>
      <c r="H400" s="527"/>
      <c r="I400" s="172">
        <v>4.3365606306231697E-3</v>
      </c>
      <c r="J400" s="171">
        <v>3533884.9406979741</v>
      </c>
      <c r="K400" s="527"/>
      <c r="L400" s="173">
        <v>130.10259123594469</v>
      </c>
      <c r="M400" s="174">
        <v>4.9771143601761523E-3</v>
      </c>
      <c r="N400" s="175" t="s">
        <v>82</v>
      </c>
      <c r="O400">
        <v>1299.3</v>
      </c>
      <c r="P400" s="130">
        <v>1299.3</v>
      </c>
      <c r="Q400" s="529"/>
      <c r="R400">
        <v>1588.7</v>
      </c>
      <c r="S400">
        <v>1320</v>
      </c>
      <c r="T400" s="177">
        <v>1588.7</v>
      </c>
      <c r="U400" s="177">
        <v>1320</v>
      </c>
      <c r="V400" s="178">
        <v>2097.0839999999998</v>
      </c>
      <c r="W400" s="179" t="s">
        <v>82</v>
      </c>
      <c r="X400">
        <v>84.2</v>
      </c>
      <c r="Y400">
        <v>457</v>
      </c>
      <c r="Z400" s="177">
        <v>84.2</v>
      </c>
      <c r="AA400" s="177">
        <v>457</v>
      </c>
      <c r="AB400" s="178">
        <v>38.479399999999998</v>
      </c>
      <c r="AC400" s="152"/>
      <c r="AD400">
        <v>550.70000000000005</v>
      </c>
      <c r="AE400">
        <v>456</v>
      </c>
      <c r="AF400" s="177">
        <v>550.70000000000005</v>
      </c>
      <c r="AG400" s="151"/>
      <c r="AH400" s="177">
        <v>456</v>
      </c>
      <c r="AI400" s="178">
        <v>251.11920000000001</v>
      </c>
      <c r="AJ400" s="179" t="s">
        <v>82</v>
      </c>
      <c r="AK400">
        <v>11.3</v>
      </c>
      <c r="AL400">
        <v>138</v>
      </c>
      <c r="AM400" s="177">
        <v>11.3</v>
      </c>
      <c r="AN400" s="177">
        <v>138</v>
      </c>
      <c r="AO400" s="178">
        <v>1.5594000000000001</v>
      </c>
      <c r="AP400" s="529"/>
      <c r="AQ400" s="199">
        <v>1040.3182151999999</v>
      </c>
      <c r="AR400" s="174">
        <v>4.6292523506115735E-2</v>
      </c>
      <c r="AS400" s="188">
        <v>3.2097961187012837E-2</v>
      </c>
    </row>
    <row r="401" spans="1:45" x14ac:dyDescent="0.25">
      <c r="A401" t="s">
        <v>85</v>
      </c>
      <c r="B401" s="130">
        <v>0</v>
      </c>
      <c r="C401" s="168">
        <v>0</v>
      </c>
      <c r="D401" s="529"/>
      <c r="E401" s="168">
        <v>0</v>
      </c>
      <c r="F401" s="170">
        <v>0</v>
      </c>
      <c r="G401" s="168">
        <v>0</v>
      </c>
      <c r="H401" s="527"/>
      <c r="I401" s="172">
        <v>0</v>
      </c>
      <c r="J401" s="171">
        <v>0</v>
      </c>
      <c r="K401" s="527"/>
      <c r="L401" s="173">
        <v>0</v>
      </c>
      <c r="M401" s="174">
        <v>0</v>
      </c>
      <c r="N401" s="175" t="s">
        <v>85</v>
      </c>
      <c r="O401">
        <v>5.8</v>
      </c>
      <c r="P401" s="130">
        <v>5.8</v>
      </c>
      <c r="Q401" s="529"/>
      <c r="R401">
        <v>7.1</v>
      </c>
      <c r="S401">
        <v>1155</v>
      </c>
      <c r="T401" s="177">
        <v>7.1</v>
      </c>
      <c r="U401" s="177">
        <v>1155</v>
      </c>
      <c r="V401" s="178">
        <v>8.2004999999999999</v>
      </c>
      <c r="W401" s="179" t="s">
        <v>85</v>
      </c>
      <c r="X401" s="176" t="s">
        <v>186</v>
      </c>
      <c r="Y401" s="176" t="s">
        <v>186</v>
      </c>
      <c r="Z401" s="177">
        <v>-8.3333333333352275E-3</v>
      </c>
      <c r="AA401" s="177">
        <v>112.875</v>
      </c>
      <c r="AB401" s="178">
        <v>-9.4062500000021386E-4</v>
      </c>
      <c r="AC401" s="152"/>
      <c r="AD401">
        <v>4.2</v>
      </c>
      <c r="AE401">
        <v>261</v>
      </c>
      <c r="AF401" s="177">
        <v>4.2</v>
      </c>
      <c r="AG401" s="151"/>
      <c r="AH401" s="177">
        <v>261</v>
      </c>
      <c r="AI401" s="178">
        <v>1.0962000000000001</v>
      </c>
      <c r="AJ401" s="179" t="s">
        <v>85</v>
      </c>
      <c r="AK401">
        <v>1.2</v>
      </c>
      <c r="AL401">
        <v>143</v>
      </c>
      <c r="AM401" s="177">
        <v>1.2</v>
      </c>
      <c r="AN401" s="177">
        <v>143</v>
      </c>
      <c r="AO401" s="178">
        <v>0.1716</v>
      </c>
      <c r="AP401" s="529"/>
      <c r="AQ401" s="199">
        <v>4.1239817437499999</v>
      </c>
      <c r="AR401" s="174">
        <v>1.8351069799795529E-4</v>
      </c>
      <c r="AS401" s="188">
        <v>1.2724126523285838E-4</v>
      </c>
    </row>
    <row r="402" spans="1:45" x14ac:dyDescent="0.25">
      <c r="A402" t="s">
        <v>22</v>
      </c>
      <c r="B402" s="130">
        <v>0</v>
      </c>
      <c r="C402" s="168">
        <v>0</v>
      </c>
      <c r="D402" s="529"/>
      <c r="E402" s="168">
        <v>0</v>
      </c>
      <c r="F402" s="170">
        <v>0</v>
      </c>
      <c r="G402" s="168">
        <v>0</v>
      </c>
      <c r="H402" s="527"/>
      <c r="I402" s="172">
        <v>0</v>
      </c>
      <c r="J402" s="171">
        <v>0</v>
      </c>
      <c r="K402" s="527"/>
      <c r="L402" s="173">
        <v>0</v>
      </c>
      <c r="M402" s="174">
        <v>0</v>
      </c>
      <c r="N402" s="175" t="s">
        <v>22</v>
      </c>
      <c r="O402" s="130">
        <v>0</v>
      </c>
      <c r="P402" s="130">
        <v>0</v>
      </c>
      <c r="Q402" s="529"/>
      <c r="R402" s="130">
        <v>0</v>
      </c>
      <c r="S402" s="130">
        <v>0</v>
      </c>
      <c r="T402" s="130">
        <v>0</v>
      </c>
      <c r="U402" s="130">
        <v>0</v>
      </c>
      <c r="V402" s="178">
        <v>0</v>
      </c>
      <c r="W402" s="179" t="s">
        <v>22</v>
      </c>
      <c r="X402" s="151">
        <v>0</v>
      </c>
      <c r="Y402" s="130">
        <v>0</v>
      </c>
      <c r="Z402" s="130">
        <v>0</v>
      </c>
      <c r="AA402" s="130">
        <v>0</v>
      </c>
      <c r="AB402" s="178">
        <v>0</v>
      </c>
      <c r="AC402" s="152"/>
      <c r="AD402" s="130">
        <v>0</v>
      </c>
      <c r="AE402" s="130">
        <v>0</v>
      </c>
      <c r="AF402" s="151">
        <v>0</v>
      </c>
      <c r="AG402" s="151"/>
      <c r="AH402" s="130">
        <v>0</v>
      </c>
      <c r="AI402" s="178">
        <v>0</v>
      </c>
      <c r="AJ402" s="179" t="s">
        <v>22</v>
      </c>
      <c r="AK402" s="130">
        <v>0</v>
      </c>
      <c r="AL402" s="130">
        <v>0</v>
      </c>
      <c r="AM402" s="180">
        <v>0</v>
      </c>
      <c r="AN402" s="130">
        <v>0</v>
      </c>
      <c r="AO402" s="178">
        <v>0</v>
      </c>
      <c r="AP402" s="529"/>
      <c r="AQ402" s="199">
        <v>0</v>
      </c>
      <c r="AR402" s="174">
        <v>0</v>
      </c>
      <c r="AS402" s="188">
        <v>0</v>
      </c>
    </row>
    <row r="403" spans="1:45" x14ac:dyDescent="0.25">
      <c r="A403" t="s">
        <v>39</v>
      </c>
      <c r="B403" s="130">
        <v>0</v>
      </c>
      <c r="C403" s="168">
        <v>0</v>
      </c>
      <c r="D403" s="529"/>
      <c r="E403" s="168">
        <v>0</v>
      </c>
      <c r="F403" s="170">
        <v>0</v>
      </c>
      <c r="G403" s="168">
        <v>0</v>
      </c>
      <c r="H403" s="527"/>
      <c r="I403" s="172">
        <v>0</v>
      </c>
      <c r="J403" s="171">
        <v>0</v>
      </c>
      <c r="K403" s="527"/>
      <c r="L403" s="173">
        <v>0</v>
      </c>
      <c r="M403" s="174">
        <v>0</v>
      </c>
      <c r="N403" s="175" t="s">
        <v>39</v>
      </c>
      <c r="O403" s="130">
        <v>0</v>
      </c>
      <c r="P403" s="130">
        <v>0</v>
      </c>
      <c r="Q403" s="529"/>
      <c r="R403" s="130">
        <v>0</v>
      </c>
      <c r="S403" s="130">
        <v>0</v>
      </c>
      <c r="T403" s="130">
        <v>0</v>
      </c>
      <c r="U403" s="130">
        <v>0</v>
      </c>
      <c r="V403" s="178">
        <v>0</v>
      </c>
      <c r="W403" s="179" t="s">
        <v>39</v>
      </c>
      <c r="X403" s="151">
        <v>0</v>
      </c>
      <c r="Y403" s="130">
        <v>0</v>
      </c>
      <c r="Z403" s="130">
        <v>0</v>
      </c>
      <c r="AA403" s="130">
        <v>0</v>
      </c>
      <c r="AB403" s="178">
        <v>0</v>
      </c>
      <c r="AC403" s="152"/>
      <c r="AD403" s="130">
        <v>0</v>
      </c>
      <c r="AE403" s="130">
        <v>0</v>
      </c>
      <c r="AF403" s="151">
        <v>0</v>
      </c>
      <c r="AG403" s="151"/>
      <c r="AH403" s="130">
        <v>0</v>
      </c>
      <c r="AI403" s="178">
        <v>0</v>
      </c>
      <c r="AJ403" s="179" t="s">
        <v>39</v>
      </c>
      <c r="AK403" s="130">
        <v>0</v>
      </c>
      <c r="AL403" s="130">
        <v>0</v>
      </c>
      <c r="AM403" s="180">
        <v>0</v>
      </c>
      <c r="AN403" s="130">
        <v>0</v>
      </c>
      <c r="AO403" s="178">
        <v>0</v>
      </c>
      <c r="AP403" s="529"/>
      <c r="AQ403" s="199">
        <v>0</v>
      </c>
      <c r="AR403" s="174">
        <v>0</v>
      </c>
      <c r="AS403" s="188">
        <v>0</v>
      </c>
    </row>
    <row r="404" spans="1:45" x14ac:dyDescent="0.25">
      <c r="A404" t="s">
        <v>57</v>
      </c>
      <c r="B404" s="130">
        <v>0</v>
      </c>
      <c r="C404" s="168">
        <v>0</v>
      </c>
      <c r="D404" s="529"/>
      <c r="E404" s="168">
        <v>0</v>
      </c>
      <c r="F404" s="170">
        <v>0</v>
      </c>
      <c r="G404" s="168">
        <v>0</v>
      </c>
      <c r="H404" s="527"/>
      <c r="I404" s="172">
        <v>0</v>
      </c>
      <c r="J404" s="171">
        <v>0</v>
      </c>
      <c r="K404" s="527"/>
      <c r="L404" s="173">
        <v>0</v>
      </c>
      <c r="M404" s="174">
        <v>0</v>
      </c>
      <c r="N404" s="175" t="s">
        <v>57</v>
      </c>
      <c r="O404" s="130">
        <v>0</v>
      </c>
      <c r="P404" s="130">
        <v>0</v>
      </c>
      <c r="Q404" s="529"/>
      <c r="R404" s="130">
        <v>0</v>
      </c>
      <c r="S404" s="130">
        <v>0</v>
      </c>
      <c r="T404" s="130">
        <v>0</v>
      </c>
      <c r="U404" s="130">
        <v>0</v>
      </c>
      <c r="V404" s="178">
        <v>0</v>
      </c>
      <c r="W404" s="179" t="s">
        <v>57</v>
      </c>
      <c r="X404" s="151">
        <v>0</v>
      </c>
      <c r="Y404" s="130">
        <v>0</v>
      </c>
      <c r="Z404" s="130">
        <v>0</v>
      </c>
      <c r="AA404" s="130">
        <v>0</v>
      </c>
      <c r="AB404" s="178">
        <v>0</v>
      </c>
      <c r="AC404" s="152"/>
      <c r="AD404" s="130">
        <v>0</v>
      </c>
      <c r="AE404" s="130">
        <v>0</v>
      </c>
      <c r="AF404" s="151">
        <v>0</v>
      </c>
      <c r="AG404" s="151"/>
      <c r="AH404" s="130">
        <v>0</v>
      </c>
      <c r="AI404" s="178">
        <v>0</v>
      </c>
      <c r="AJ404" s="179" t="s">
        <v>57</v>
      </c>
      <c r="AK404" s="130">
        <v>0</v>
      </c>
      <c r="AL404" s="130">
        <v>0</v>
      </c>
      <c r="AM404" s="180">
        <v>0</v>
      </c>
      <c r="AN404" s="130">
        <v>0</v>
      </c>
      <c r="AO404" s="178">
        <v>0</v>
      </c>
      <c r="AP404" s="529"/>
      <c r="AQ404" s="199">
        <v>0</v>
      </c>
      <c r="AR404" s="174">
        <v>0</v>
      </c>
      <c r="AS404" s="188">
        <v>0</v>
      </c>
    </row>
    <row r="405" spans="1:45" x14ac:dyDescent="0.25">
      <c r="A405" t="s">
        <v>73</v>
      </c>
      <c r="B405" s="130">
        <v>0</v>
      </c>
      <c r="C405" s="168">
        <v>0</v>
      </c>
      <c r="D405" s="529"/>
      <c r="E405" s="168">
        <v>0</v>
      </c>
      <c r="F405" s="170">
        <v>0</v>
      </c>
      <c r="G405" s="168">
        <v>0</v>
      </c>
      <c r="H405" s="527"/>
      <c r="I405" s="172">
        <v>0</v>
      </c>
      <c r="J405" s="171">
        <v>0</v>
      </c>
      <c r="K405" s="527"/>
      <c r="L405" s="173">
        <v>0</v>
      </c>
      <c r="M405" s="174">
        <v>0</v>
      </c>
      <c r="N405" s="175" t="s">
        <v>73</v>
      </c>
      <c r="O405" s="130">
        <v>0</v>
      </c>
      <c r="P405" s="130">
        <v>0</v>
      </c>
      <c r="Q405" s="529"/>
      <c r="R405" s="130">
        <v>0</v>
      </c>
      <c r="S405" s="130">
        <v>0</v>
      </c>
      <c r="T405" s="130">
        <v>0</v>
      </c>
      <c r="U405" s="130">
        <v>0</v>
      </c>
      <c r="V405" s="178">
        <v>0</v>
      </c>
      <c r="W405" s="179" t="s">
        <v>73</v>
      </c>
      <c r="X405" s="151">
        <v>0</v>
      </c>
      <c r="Y405" s="130">
        <v>0</v>
      </c>
      <c r="Z405" s="130">
        <v>0</v>
      </c>
      <c r="AA405" s="130">
        <v>0</v>
      </c>
      <c r="AB405" s="178">
        <v>0</v>
      </c>
      <c r="AC405" s="152"/>
      <c r="AD405" s="130">
        <v>0</v>
      </c>
      <c r="AE405" s="130">
        <v>0</v>
      </c>
      <c r="AF405" s="151">
        <v>0</v>
      </c>
      <c r="AG405" s="151"/>
      <c r="AH405" s="130">
        <v>0</v>
      </c>
      <c r="AI405" s="178">
        <v>0</v>
      </c>
      <c r="AJ405" s="179" t="s">
        <v>73</v>
      </c>
      <c r="AK405" s="130">
        <v>0</v>
      </c>
      <c r="AL405" s="130">
        <v>0</v>
      </c>
      <c r="AM405" s="180">
        <v>0</v>
      </c>
      <c r="AN405" s="130">
        <v>0</v>
      </c>
      <c r="AO405" s="178">
        <v>0</v>
      </c>
      <c r="AP405" s="529"/>
      <c r="AQ405" s="199">
        <v>0</v>
      </c>
      <c r="AR405" s="174">
        <v>0</v>
      </c>
      <c r="AS405" s="188">
        <v>0</v>
      </c>
    </row>
    <row r="406" spans="1:45" x14ac:dyDescent="0.25">
      <c r="A406" t="s">
        <v>84</v>
      </c>
      <c r="B406" s="130">
        <v>0</v>
      </c>
      <c r="C406" s="168">
        <v>0</v>
      </c>
      <c r="D406" s="529"/>
      <c r="E406" s="168">
        <v>0</v>
      </c>
      <c r="F406" s="170">
        <v>0</v>
      </c>
      <c r="G406" s="168">
        <v>0</v>
      </c>
      <c r="H406" s="527"/>
      <c r="I406" s="172">
        <v>0</v>
      </c>
      <c r="J406" s="171">
        <v>0</v>
      </c>
      <c r="K406" s="527"/>
      <c r="L406" s="173">
        <v>0</v>
      </c>
      <c r="M406" s="174">
        <v>0</v>
      </c>
      <c r="N406" s="175" t="s">
        <v>84</v>
      </c>
      <c r="O406" s="130">
        <v>0</v>
      </c>
      <c r="P406" s="130">
        <v>0</v>
      </c>
      <c r="Q406" s="529"/>
      <c r="R406" s="130">
        <v>0</v>
      </c>
      <c r="S406" s="130">
        <v>0</v>
      </c>
      <c r="T406" s="130">
        <v>0</v>
      </c>
      <c r="U406" s="130">
        <v>0</v>
      </c>
      <c r="V406" s="178">
        <v>0</v>
      </c>
      <c r="W406" s="179" t="s">
        <v>84</v>
      </c>
      <c r="X406" s="151">
        <v>0</v>
      </c>
      <c r="Y406" s="130">
        <v>0</v>
      </c>
      <c r="Z406" s="130">
        <v>0</v>
      </c>
      <c r="AA406" s="130">
        <v>0</v>
      </c>
      <c r="AB406" s="178">
        <v>0</v>
      </c>
      <c r="AC406" s="152"/>
      <c r="AD406" s="130">
        <v>0</v>
      </c>
      <c r="AE406" s="130">
        <v>0</v>
      </c>
      <c r="AF406" s="151">
        <v>0</v>
      </c>
      <c r="AG406" s="151"/>
      <c r="AH406" s="130">
        <v>0</v>
      </c>
      <c r="AI406" s="178">
        <v>0</v>
      </c>
      <c r="AJ406" s="179" t="s">
        <v>84</v>
      </c>
      <c r="AK406" s="130">
        <v>0</v>
      </c>
      <c r="AL406" s="130">
        <v>0</v>
      </c>
      <c r="AM406" s="180">
        <v>0</v>
      </c>
      <c r="AN406" s="130">
        <v>0</v>
      </c>
      <c r="AO406" s="178">
        <v>0</v>
      </c>
      <c r="AP406" s="529"/>
      <c r="AQ406" s="199">
        <v>0</v>
      </c>
      <c r="AR406" s="174">
        <v>0</v>
      </c>
      <c r="AS406" s="188">
        <v>0</v>
      </c>
    </row>
    <row r="407" spans="1:45" x14ac:dyDescent="0.25">
      <c r="A407" s="130"/>
      <c r="B407" s="168">
        <v>49210225000</v>
      </c>
      <c r="C407" s="130" t="b">
        <v>1</v>
      </c>
      <c r="D407" s="529"/>
      <c r="E407" s="168">
        <v>6180691000</v>
      </c>
      <c r="F407" s="186">
        <v>1.0000000000000004</v>
      </c>
      <c r="G407" s="130" t="b">
        <v>0</v>
      </c>
      <c r="H407" s="527"/>
      <c r="I407" s="130"/>
      <c r="J407" s="187" t="b">
        <v>1</v>
      </c>
      <c r="K407" s="527"/>
      <c r="L407" s="168" t="b">
        <v>1</v>
      </c>
      <c r="M407" s="188" t="b">
        <v>1</v>
      </c>
      <c r="N407" s="159"/>
      <c r="O407" s="130">
        <v>49421.000000000007</v>
      </c>
      <c r="P407" s="130">
        <v>49435.80000000001</v>
      </c>
      <c r="Q407" s="529"/>
      <c r="R407" s="130">
        <v>31152.800000000003</v>
      </c>
      <c r="S407" s="130">
        <v>1307.0250000000001</v>
      </c>
      <c r="T407" s="130">
        <v>32983.900000000009</v>
      </c>
      <c r="U407" s="130"/>
      <c r="V407" s="189">
        <v>1.0007853432442322</v>
      </c>
      <c r="W407" s="152"/>
      <c r="X407" s="130">
        <v>772.2</v>
      </c>
      <c r="Y407" s="130">
        <v>407.125</v>
      </c>
      <c r="Z407" s="130">
        <v>775.70000000000016</v>
      </c>
      <c r="AA407" s="130">
        <v>292.81</v>
      </c>
      <c r="AB407" s="189">
        <v>1.0014222574796008</v>
      </c>
      <c r="AC407" s="152"/>
      <c r="AD407" s="130">
        <v>109548</v>
      </c>
      <c r="AE407" s="130">
        <v>308.60000000000002</v>
      </c>
      <c r="AF407" s="151">
        <v>113196.40000000001</v>
      </c>
      <c r="AG407" s="151"/>
      <c r="AH407" s="130">
        <v>266.19200000000001</v>
      </c>
      <c r="AI407" s="189">
        <v>0.99456912653098373</v>
      </c>
      <c r="AJ407" s="152"/>
      <c r="AK407" s="130">
        <v>2172.6999999999994</v>
      </c>
      <c r="AL407" s="130">
        <v>126.16666666666667</v>
      </c>
      <c r="AM407" s="180">
        <v>2222.6000000000004</v>
      </c>
      <c r="AN407" s="130">
        <v>112.37333333333333</v>
      </c>
      <c r="AO407" s="189">
        <v>1.0162365006837961</v>
      </c>
      <c r="AP407" s="529"/>
      <c r="AQ407" s="199">
        <v>32410.725688736991</v>
      </c>
      <c r="AR407" s="174">
        <v>1.4422262908351375</v>
      </c>
      <c r="AS407" s="200" t="b">
        <v>1</v>
      </c>
    </row>
    <row r="408" spans="1:45" x14ac:dyDescent="0.25">
      <c r="A408" s="130" t="s">
        <v>251</v>
      </c>
      <c r="B408" s="167">
        <v>49350169000</v>
      </c>
      <c r="C408" s="130"/>
      <c r="D408" s="529"/>
      <c r="E408" s="167">
        <v>7420590000</v>
      </c>
      <c r="F408" s="130"/>
      <c r="G408" s="130"/>
      <c r="H408" s="527"/>
      <c r="I408" s="130"/>
      <c r="J408" s="130"/>
      <c r="K408" s="527"/>
      <c r="L408" s="130"/>
      <c r="M408" s="130"/>
      <c r="N408" s="159"/>
      <c r="O408">
        <v>49439.7</v>
      </c>
      <c r="P408" s="130"/>
      <c r="Q408" s="529"/>
      <c r="R408">
        <v>32950.800000000003</v>
      </c>
      <c r="S408">
        <v>1302</v>
      </c>
      <c r="T408" s="130"/>
      <c r="U408" s="130"/>
      <c r="V408" s="130"/>
      <c r="W408" s="152"/>
      <c r="X408">
        <v>772.1</v>
      </c>
      <c r="Y408">
        <v>260</v>
      </c>
      <c r="Z408" s="130"/>
      <c r="AA408" s="130"/>
      <c r="AB408" s="130"/>
      <c r="AC408" s="190" t="s">
        <v>251</v>
      </c>
      <c r="AD408">
        <v>113163.3</v>
      </c>
      <c r="AE408" s="130">
        <v>275</v>
      </c>
      <c r="AF408" s="130"/>
      <c r="AG408" s="130"/>
      <c r="AH408" s="130"/>
      <c r="AI408" s="130"/>
      <c r="AJ408" s="152"/>
      <c r="AK408">
        <v>2182.9</v>
      </c>
      <c r="AL408" s="130">
        <v>143</v>
      </c>
      <c r="AM408" s="130"/>
      <c r="AN408" s="130"/>
      <c r="AO408" s="130"/>
      <c r="AP408" s="529"/>
      <c r="AQ408" s="130"/>
      <c r="AR408" s="130"/>
      <c r="AS408" s="130"/>
    </row>
    <row r="409" spans="1:45" x14ac:dyDescent="0.25">
      <c r="A409" s="130" t="s">
        <v>252</v>
      </c>
      <c r="B409" s="167">
        <v>139944000</v>
      </c>
      <c r="C409" s="130"/>
      <c r="D409" s="529"/>
      <c r="E409" s="168">
        <v>1239899000</v>
      </c>
      <c r="F409" s="168"/>
      <c r="G409" s="130"/>
      <c r="H409" s="527"/>
      <c r="I409" s="130"/>
      <c r="J409" s="130"/>
      <c r="K409" s="527"/>
      <c r="L409" s="130"/>
      <c r="M409" s="130"/>
      <c r="N409" s="159"/>
      <c r="P409" s="130"/>
      <c r="Q409" s="529"/>
      <c r="R409" s="176">
        <v>1798</v>
      </c>
      <c r="S409" s="176">
        <v>1296.9749999999999</v>
      </c>
      <c r="T409" s="130"/>
      <c r="U409" s="130"/>
      <c r="V409" s="130"/>
      <c r="W409" s="152"/>
      <c r="X409" s="176">
        <v>-0.10000000000002274</v>
      </c>
      <c r="Y409" s="176">
        <v>112.875</v>
      </c>
      <c r="Z409" s="130"/>
      <c r="AA409" s="130"/>
      <c r="AB409" s="130"/>
      <c r="AC409" s="190" t="s">
        <v>252</v>
      </c>
      <c r="AD409" s="176">
        <v>3615.3000000000029</v>
      </c>
      <c r="AE409" s="176">
        <v>241.39999999999998</v>
      </c>
      <c r="AF409" s="130"/>
      <c r="AG409" s="130"/>
      <c r="AH409" s="130"/>
      <c r="AI409" s="130"/>
      <c r="AJ409" s="152"/>
      <c r="AK409" s="176">
        <v>10.200000000000728</v>
      </c>
      <c r="AL409" s="191">
        <v>159.83333333333331</v>
      </c>
      <c r="AM409" s="130"/>
      <c r="AN409" s="130"/>
      <c r="AO409" s="130"/>
      <c r="AP409" s="529"/>
      <c r="AQ409" s="130"/>
      <c r="AR409" s="130"/>
      <c r="AS409" s="130"/>
    </row>
    <row r="410" spans="1:45" x14ac:dyDescent="0.25">
      <c r="A410" s="130" t="s">
        <v>253</v>
      </c>
      <c r="B410" s="130"/>
      <c r="C410" s="130"/>
      <c r="D410" s="529"/>
      <c r="E410" s="168"/>
      <c r="F410" s="130"/>
      <c r="G410" s="130"/>
      <c r="H410" s="527"/>
      <c r="I410" s="130"/>
      <c r="J410" s="130"/>
      <c r="K410" s="527"/>
      <c r="L410" s="130"/>
      <c r="M410" s="130"/>
      <c r="N410" s="159"/>
      <c r="O410" s="192">
        <v>14.8</v>
      </c>
      <c r="P410" s="130"/>
      <c r="Q410" s="529"/>
      <c r="R410" s="192">
        <v>20.3</v>
      </c>
      <c r="S410" s="192">
        <v>1036</v>
      </c>
      <c r="T410" s="130"/>
      <c r="U410" s="130"/>
      <c r="V410" s="130"/>
      <c r="W410" s="152"/>
      <c r="X410" s="193">
        <v>8.1</v>
      </c>
      <c r="Y410" s="192">
        <v>139</v>
      </c>
      <c r="Z410" s="130"/>
      <c r="AA410" s="130"/>
      <c r="AB410" s="130"/>
      <c r="AC410" s="190" t="s">
        <v>253</v>
      </c>
      <c r="AD410" s="192">
        <v>26.1</v>
      </c>
      <c r="AE410" s="194">
        <v>246</v>
      </c>
      <c r="AF410" s="130"/>
      <c r="AG410" s="130"/>
      <c r="AH410" s="130"/>
      <c r="AI410" s="130"/>
      <c r="AJ410" s="152"/>
      <c r="AK410" s="192">
        <v>32.700000000000003</v>
      </c>
      <c r="AL410" s="130">
        <v>89</v>
      </c>
      <c r="AM410" s="130"/>
      <c r="AN410" s="130"/>
      <c r="AO410" s="130"/>
      <c r="AP410" s="529"/>
      <c r="AQ410" s="130"/>
      <c r="AR410" s="130"/>
      <c r="AS410" s="130"/>
    </row>
    <row r="411" spans="1:45" x14ac:dyDescent="0.25">
      <c r="A411" s="130" t="s">
        <v>254</v>
      </c>
      <c r="B411" s="130"/>
      <c r="C411" s="168"/>
      <c r="D411" s="529"/>
      <c r="E411" s="130">
        <v>27</v>
      </c>
      <c r="F411" s="130"/>
      <c r="G411" s="130"/>
      <c r="H411" s="527"/>
      <c r="I411" s="130"/>
      <c r="J411" s="130"/>
      <c r="K411" s="527"/>
      <c r="L411" s="130"/>
      <c r="M411" s="130"/>
      <c r="N411" s="159"/>
      <c r="O411" s="130"/>
      <c r="P411" s="130"/>
      <c r="Q411" s="529"/>
      <c r="R411" s="130"/>
      <c r="S411" s="130"/>
      <c r="T411" s="130"/>
      <c r="U411" s="130"/>
      <c r="V411" s="130"/>
      <c r="W411" s="152"/>
      <c r="X411" s="151"/>
      <c r="Y411" s="130"/>
      <c r="Z411" s="130"/>
      <c r="AA411" s="130"/>
      <c r="AB411" s="130"/>
      <c r="AC411" s="190" t="s">
        <v>254</v>
      </c>
      <c r="AD411" s="130"/>
      <c r="AE411" s="130"/>
      <c r="AF411" s="130"/>
      <c r="AG411" s="130"/>
      <c r="AH411" s="130"/>
      <c r="AI411" s="130"/>
      <c r="AJ411" s="152"/>
      <c r="AK411" s="130"/>
      <c r="AL411" s="130"/>
      <c r="AM411" s="130"/>
      <c r="AN411" s="130"/>
      <c r="AO411" s="130"/>
      <c r="AP411" s="529"/>
      <c r="AQ411" s="130"/>
      <c r="AR411" s="130"/>
      <c r="AS411" s="130"/>
    </row>
    <row r="412" spans="1:45" x14ac:dyDescent="0.25">
      <c r="A412" s="130" t="s">
        <v>255</v>
      </c>
      <c r="B412" s="130">
        <v>10</v>
      </c>
      <c r="C412" s="130"/>
      <c r="D412" s="130"/>
      <c r="E412" s="130">
        <v>18</v>
      </c>
      <c r="F412" s="130"/>
      <c r="G412" s="130"/>
      <c r="H412" s="130"/>
      <c r="I412" s="130"/>
      <c r="J412" s="130"/>
      <c r="K412" s="130"/>
      <c r="L412" s="130"/>
      <c r="M412" s="130"/>
      <c r="N412" s="159"/>
      <c r="O412" s="130"/>
      <c r="P412" s="130"/>
      <c r="Q412" s="529"/>
      <c r="R412" s="130">
        <v>4</v>
      </c>
      <c r="S412" s="130">
        <v>4</v>
      </c>
      <c r="T412" s="130"/>
      <c r="U412" s="130"/>
      <c r="V412" s="130"/>
      <c r="W412" s="152"/>
      <c r="X412" s="130">
        <v>12</v>
      </c>
      <c r="Y412" s="130">
        <v>12</v>
      </c>
      <c r="Z412" s="130"/>
      <c r="AA412" s="130"/>
      <c r="AB412" s="130"/>
      <c r="AC412" s="190" t="s">
        <v>255</v>
      </c>
      <c r="AD412" s="130">
        <v>4</v>
      </c>
      <c r="AE412" s="130">
        <v>4</v>
      </c>
      <c r="AF412" s="130"/>
      <c r="AG412" s="130"/>
      <c r="AH412" s="130"/>
      <c r="AI412" s="130"/>
      <c r="AJ412" s="152"/>
      <c r="AK412" s="130">
        <v>2</v>
      </c>
      <c r="AL412" s="130">
        <v>2</v>
      </c>
      <c r="AM412" s="130"/>
      <c r="AN412" s="130"/>
      <c r="AO412" s="130"/>
      <c r="AP412" s="529"/>
      <c r="AQ412" s="130"/>
      <c r="AR412" s="130"/>
      <c r="AS412" s="130"/>
    </row>
    <row r="413" spans="1:45" x14ac:dyDescent="0.25">
      <c r="A413" s="130" t="s">
        <v>256</v>
      </c>
      <c r="B413" s="130"/>
      <c r="C413" s="130"/>
      <c r="D413" s="130"/>
      <c r="E413" s="130"/>
      <c r="F413" s="130"/>
      <c r="G413" s="130"/>
      <c r="H413" s="130"/>
      <c r="I413" s="130"/>
      <c r="J413" s="130"/>
      <c r="K413" s="130"/>
      <c r="L413" s="130"/>
      <c r="M413" s="130"/>
      <c r="N413" s="195"/>
      <c r="O413" s="130">
        <v>6</v>
      </c>
      <c r="P413" s="130"/>
      <c r="Q413" s="130"/>
      <c r="R413" s="130">
        <v>6</v>
      </c>
      <c r="S413" s="130">
        <v>6</v>
      </c>
      <c r="T413" s="130"/>
      <c r="U413" s="130"/>
      <c r="V413" s="130"/>
      <c r="W413" s="152"/>
      <c r="X413" s="130">
        <v>6</v>
      </c>
      <c r="Y413" s="130">
        <v>6</v>
      </c>
      <c r="Z413" s="130"/>
      <c r="AA413" s="130"/>
      <c r="AB413" s="130"/>
      <c r="AC413" s="190" t="s">
        <v>256</v>
      </c>
      <c r="AD413" s="130">
        <v>6</v>
      </c>
      <c r="AE413" s="130">
        <v>6</v>
      </c>
      <c r="AF413" s="130"/>
      <c r="AG413" s="130"/>
      <c r="AH413" s="130"/>
      <c r="AI413" s="130"/>
      <c r="AJ413" s="152"/>
      <c r="AK413" s="130">
        <v>6</v>
      </c>
      <c r="AL413" s="130">
        <v>6</v>
      </c>
      <c r="AM413" s="130"/>
      <c r="AN413" s="130"/>
      <c r="AO413" s="130"/>
      <c r="AP413" s="529"/>
      <c r="AQ413" s="130"/>
      <c r="AR413" s="130"/>
      <c r="AS413" s="130"/>
    </row>
    <row r="416" spans="1:45" s="142" customFormat="1" ht="18.75" x14ac:dyDescent="0.3">
      <c r="A416" s="196" t="s">
        <v>311</v>
      </c>
    </row>
    <row r="417" spans="1:44" x14ac:dyDescent="0.25">
      <c r="A417" s="130"/>
      <c r="B417" s="130">
        <f>COUNTIF(B283:B333, "&lt;&gt;0")</f>
        <v>39</v>
      </c>
      <c r="C417" s="130"/>
      <c r="D417" s="529"/>
      <c r="E417" s="130"/>
      <c r="F417" s="130"/>
      <c r="G417" s="130"/>
      <c r="H417" s="526"/>
      <c r="I417" s="130"/>
      <c r="J417" s="130"/>
      <c r="K417" s="526"/>
      <c r="L417" s="130"/>
      <c r="M417" s="130"/>
      <c r="N417" s="150"/>
      <c r="O417" s="130"/>
      <c r="P417" s="130"/>
      <c r="Q417" s="130"/>
      <c r="R417" s="130"/>
      <c r="S417" s="130"/>
      <c r="T417" s="130"/>
      <c r="U417" s="130"/>
      <c r="V417" s="130"/>
      <c r="W417" s="130"/>
      <c r="X417" s="151"/>
      <c r="Y417" s="130"/>
      <c r="Z417" s="130"/>
      <c r="AA417" s="130"/>
      <c r="AB417" s="130"/>
      <c r="AC417" s="152"/>
      <c r="AD417" s="130"/>
      <c r="AE417" s="130"/>
      <c r="AF417" s="130"/>
      <c r="AG417" s="130"/>
      <c r="AH417" s="130"/>
      <c r="AI417" s="152"/>
      <c r="AJ417" s="130"/>
      <c r="AK417" s="130"/>
      <c r="AL417" s="130"/>
      <c r="AM417" s="130"/>
      <c r="AN417" s="130"/>
      <c r="AO417" s="130"/>
    </row>
    <row r="418" spans="1:44" x14ac:dyDescent="0.25">
      <c r="A418" s="130"/>
      <c r="B418" s="130"/>
      <c r="C418" s="130"/>
      <c r="D418" s="529"/>
      <c r="E418" s="130"/>
      <c r="F418" s="130"/>
      <c r="G418" s="130"/>
      <c r="H418" s="527"/>
      <c r="I418" s="130"/>
      <c r="J418" s="130"/>
      <c r="K418" s="527"/>
      <c r="L418" s="130"/>
      <c r="M418" s="130"/>
      <c r="N418" s="153"/>
      <c r="O418" s="154"/>
      <c r="P418" s="154"/>
      <c r="Q418" s="530"/>
      <c r="R418" s="510" t="s">
        <v>312</v>
      </c>
      <c r="S418" s="511"/>
      <c r="T418" s="512" t="s">
        <v>206</v>
      </c>
      <c r="U418" s="513"/>
      <c r="V418" s="514"/>
      <c r="W418" s="524"/>
      <c r="X418" s="510" t="s">
        <v>313</v>
      </c>
      <c r="Y418" s="511"/>
      <c r="Z418" s="512" t="s">
        <v>208</v>
      </c>
      <c r="AA418" s="513"/>
      <c r="AB418" s="514"/>
      <c r="AC418" s="152"/>
      <c r="AD418" s="510" t="s">
        <v>314</v>
      </c>
      <c r="AE418" s="511"/>
      <c r="AF418" s="512" t="s">
        <v>210</v>
      </c>
      <c r="AG418" s="513"/>
      <c r="AH418" s="513"/>
      <c r="AI418" s="152"/>
      <c r="AJ418" s="510" t="s">
        <v>315</v>
      </c>
      <c r="AK418" s="511"/>
      <c r="AL418" s="512" t="s">
        <v>212</v>
      </c>
      <c r="AM418" s="513"/>
      <c r="AN418" s="514"/>
      <c r="AO418" s="524"/>
    </row>
    <row r="419" spans="1:44" ht="84.75" x14ac:dyDescent="0.25">
      <c r="A419" s="155"/>
      <c r="B419" s="155" t="s">
        <v>316</v>
      </c>
      <c r="C419" s="156" t="s">
        <v>317</v>
      </c>
      <c r="D419" s="529"/>
      <c r="E419" s="157" t="s">
        <v>318</v>
      </c>
      <c r="F419" s="155" t="s">
        <v>319</v>
      </c>
      <c r="G419" s="156" t="s">
        <v>320</v>
      </c>
      <c r="H419" s="527"/>
      <c r="I419" s="157" t="s">
        <v>321</v>
      </c>
      <c r="J419" s="156" t="s">
        <v>322</v>
      </c>
      <c r="K419" s="527"/>
      <c r="L419" s="158" t="s">
        <v>220</v>
      </c>
      <c r="M419" s="155" t="s">
        <v>323</v>
      </c>
      <c r="N419" s="159"/>
      <c r="O419" s="160" t="s">
        <v>285</v>
      </c>
      <c r="P419" s="161" t="s">
        <v>223</v>
      </c>
      <c r="Q419" s="531"/>
      <c r="R419" s="155" t="s">
        <v>224</v>
      </c>
      <c r="S419" s="155" t="s">
        <v>225</v>
      </c>
      <c r="T419" s="155" t="s">
        <v>224</v>
      </c>
      <c r="U419" s="155" t="s">
        <v>225</v>
      </c>
      <c r="V419" s="162" t="s">
        <v>226</v>
      </c>
      <c r="W419" s="550"/>
      <c r="X419" s="160" t="s">
        <v>224</v>
      </c>
      <c r="Y419" s="160" t="s">
        <v>227</v>
      </c>
      <c r="Z419" s="160" t="s">
        <v>224</v>
      </c>
      <c r="AA419" s="160" t="s">
        <v>225</v>
      </c>
      <c r="AB419" s="161" t="s">
        <v>228</v>
      </c>
      <c r="AC419" s="152"/>
      <c r="AD419" s="160" t="s">
        <v>224</v>
      </c>
      <c r="AE419" s="160" t="s">
        <v>225</v>
      </c>
      <c r="AF419" s="160" t="s">
        <v>224</v>
      </c>
      <c r="AG419" s="160" t="s">
        <v>225</v>
      </c>
      <c r="AH419" s="163" t="s">
        <v>229</v>
      </c>
      <c r="AI419" s="152"/>
      <c r="AJ419" s="160" t="s">
        <v>224</v>
      </c>
      <c r="AK419" s="160" t="s">
        <v>225</v>
      </c>
      <c r="AL419" s="160" t="s">
        <v>224</v>
      </c>
      <c r="AM419" s="160" t="s">
        <v>225</v>
      </c>
      <c r="AN419" s="161" t="s">
        <v>230</v>
      </c>
      <c r="AO419" s="550"/>
      <c r="AP419" s="158" t="s">
        <v>231</v>
      </c>
      <c r="AQ419" s="198" t="s">
        <v>232</v>
      </c>
      <c r="AR419" s="198" t="s">
        <v>324</v>
      </c>
    </row>
    <row r="420" spans="1:44" x14ac:dyDescent="0.25">
      <c r="A420" s="164" t="s">
        <v>246</v>
      </c>
      <c r="B420" s="165" t="s">
        <v>274</v>
      </c>
      <c r="C420" s="166"/>
      <c r="D420" s="529"/>
      <c r="E420" s="165" t="s">
        <v>325</v>
      </c>
      <c r="F420" s="165"/>
      <c r="G420" s="166"/>
      <c r="H420" s="527"/>
      <c r="I420" s="166"/>
      <c r="J420" s="166"/>
      <c r="K420" s="527"/>
      <c r="L420" s="130"/>
      <c r="M420" s="130"/>
      <c r="N420" s="551" t="s">
        <v>326</v>
      </c>
      <c r="O420" s="552"/>
      <c r="P420" s="552"/>
      <c r="Q420" s="552"/>
      <c r="R420" s="552"/>
      <c r="S420" s="552"/>
      <c r="T420" s="552"/>
      <c r="U420" s="552"/>
      <c r="V420" s="552"/>
      <c r="W420" s="552"/>
      <c r="X420" s="552"/>
      <c r="Y420" s="552"/>
      <c r="Z420" s="552"/>
      <c r="AA420" s="552"/>
      <c r="AB420" s="552"/>
      <c r="AC420" s="552"/>
      <c r="AD420" s="552"/>
      <c r="AE420" s="552"/>
      <c r="AF420" s="552"/>
      <c r="AG420" s="552"/>
      <c r="AH420" s="552"/>
      <c r="AI420" s="552"/>
      <c r="AJ420" s="552"/>
      <c r="AK420" s="552"/>
      <c r="AL420" s="552"/>
      <c r="AM420" s="552"/>
      <c r="AN420" s="552"/>
      <c r="AO420" s="553"/>
      <c r="AP420" s="130"/>
      <c r="AQ420" s="130"/>
      <c r="AR420" s="130"/>
    </row>
    <row r="421" spans="1:44" x14ac:dyDescent="0.25">
      <c r="A421" t="s">
        <v>18</v>
      </c>
      <c r="B421" s="167">
        <v>5607191000</v>
      </c>
      <c r="C421" s="168">
        <v>5607191000</v>
      </c>
      <c r="D421" s="529"/>
      <c r="E421" s="169" t="s">
        <v>186</v>
      </c>
      <c r="F421" s="170">
        <v>1.7463472749560525E-2</v>
      </c>
      <c r="G421" s="171">
        <v>120425820.36603919</v>
      </c>
      <c r="H421" s="527"/>
      <c r="I421" s="172">
        <v>0.12160676998068129</v>
      </c>
      <c r="J421" s="171">
        <v>98705053.417299494</v>
      </c>
      <c r="K421" s="527"/>
      <c r="L421" s="173">
        <v>2642.8196019481225</v>
      </c>
      <c r="M421" s="174">
        <v>0.10826225149896358</v>
      </c>
      <c r="N421" s="175" t="s">
        <v>18</v>
      </c>
      <c r="O421">
        <v>33.700000000000003</v>
      </c>
      <c r="P421" s="130">
        <v>33.700000000000003</v>
      </c>
      <c r="Q421" s="529"/>
      <c r="R421" s="176" t="s">
        <v>186</v>
      </c>
      <c r="S421" s="176" t="s">
        <v>186</v>
      </c>
      <c r="T421" s="177">
        <v>262.35000000000036</v>
      </c>
      <c r="U421" s="177">
        <v>1169.3055555555557</v>
      </c>
      <c r="V421" s="178">
        <v>306.76731250000046</v>
      </c>
      <c r="W421" s="179" t="s">
        <v>18</v>
      </c>
      <c r="X421" s="176" t="s">
        <v>186</v>
      </c>
      <c r="Y421" s="176" t="s">
        <v>186</v>
      </c>
      <c r="Z421" s="130">
        <v>0.64827586206896004</v>
      </c>
      <c r="AA421" s="130">
        <v>226.39999999999998</v>
      </c>
      <c r="AB421" s="178">
        <v>0.14676965517241253</v>
      </c>
      <c r="AC421" s="152"/>
      <c r="AD421">
        <v>108.9</v>
      </c>
      <c r="AE421">
        <v>477</v>
      </c>
      <c r="AF421" s="151">
        <v>108.9</v>
      </c>
      <c r="AG421" s="130">
        <v>477</v>
      </c>
      <c r="AH421" s="178">
        <v>51.945300000000003</v>
      </c>
      <c r="AI421" s="179" t="s">
        <v>18</v>
      </c>
      <c r="AJ421" s="176" t="s">
        <v>186</v>
      </c>
      <c r="AK421" s="176" t="s">
        <v>186</v>
      </c>
      <c r="AL421" s="180">
        <v>37.766666666666779</v>
      </c>
      <c r="AM421" s="130">
        <v>142.64705882352942</v>
      </c>
      <c r="AN421" s="178">
        <v>5.3873039215686447</v>
      </c>
      <c r="AO421" s="529"/>
      <c r="AP421" s="199">
        <v>158.6658564550286</v>
      </c>
      <c r="AQ421" s="174">
        <v>5.0789287716018683E-3</v>
      </c>
      <c r="AR421" s="188">
        <v>5.1129750327519423E-3</v>
      </c>
    </row>
    <row r="422" spans="1:44" x14ac:dyDescent="0.25">
      <c r="A422" t="s">
        <v>10</v>
      </c>
      <c r="B422" s="130">
        <v>0</v>
      </c>
      <c r="C422" s="168">
        <v>0</v>
      </c>
      <c r="D422" s="529"/>
      <c r="E422" s="168">
        <v>0</v>
      </c>
      <c r="F422" s="170">
        <v>0</v>
      </c>
      <c r="G422" s="171">
        <v>0</v>
      </c>
      <c r="H422" s="527"/>
      <c r="I422" s="172">
        <v>0</v>
      </c>
      <c r="J422" s="171">
        <v>0</v>
      </c>
      <c r="K422" s="527"/>
      <c r="L422" s="173">
        <v>0</v>
      </c>
      <c r="M422" s="174">
        <v>0</v>
      </c>
      <c r="N422" s="175" t="s">
        <v>10</v>
      </c>
      <c r="O422">
        <v>0.5</v>
      </c>
      <c r="P422" s="130">
        <v>0.5</v>
      </c>
      <c r="Q422" s="529"/>
      <c r="R422">
        <v>0.7</v>
      </c>
      <c r="S422">
        <v>1072</v>
      </c>
      <c r="T422" s="177">
        <v>0.7</v>
      </c>
      <c r="U422" s="177">
        <v>1072</v>
      </c>
      <c r="V422" s="178">
        <v>0.75039999999999996</v>
      </c>
      <c r="W422" s="179" t="s">
        <v>10</v>
      </c>
      <c r="X422" s="176" t="s">
        <v>186</v>
      </c>
      <c r="Y422" s="176" t="s">
        <v>186</v>
      </c>
      <c r="Z422" s="130">
        <v>0.64827586206896004</v>
      </c>
      <c r="AA422" s="130">
        <v>226.39999999999998</v>
      </c>
      <c r="AB422" s="178">
        <v>0.14676965517241253</v>
      </c>
      <c r="AC422" s="152"/>
      <c r="AD422" s="176" t="s">
        <v>186</v>
      </c>
      <c r="AE422" s="176" t="s">
        <v>186</v>
      </c>
      <c r="AF422" s="151">
        <v>443.05000000000047</v>
      </c>
      <c r="AG422" s="130">
        <v>231.35135135135135</v>
      </c>
      <c r="AH422" s="178">
        <v>102.50021621621632</v>
      </c>
      <c r="AI422" s="179" t="s">
        <v>10</v>
      </c>
      <c r="AJ422" s="176" t="s">
        <v>186</v>
      </c>
      <c r="AK422" s="176" t="s">
        <v>186</v>
      </c>
      <c r="AL422" s="180">
        <v>37.766666666666779</v>
      </c>
      <c r="AM422" s="130">
        <v>142.64705882352942</v>
      </c>
      <c r="AN422" s="178">
        <v>5.3873039215686447</v>
      </c>
      <c r="AO422" s="529"/>
      <c r="AP422" s="199">
        <v>47.386610873812231</v>
      </c>
      <c r="AQ422" s="174">
        <v>1.5168557793902057E-3</v>
      </c>
      <c r="AR422" s="188">
        <v>1.5270239212001233E-3</v>
      </c>
    </row>
    <row r="423" spans="1:44" x14ac:dyDescent="0.25">
      <c r="A423" t="s">
        <v>24</v>
      </c>
      <c r="B423" s="130">
        <v>0</v>
      </c>
      <c r="C423" s="168">
        <v>0</v>
      </c>
      <c r="D423" s="529"/>
      <c r="E423" s="168">
        <v>0</v>
      </c>
      <c r="F423" s="170">
        <v>0</v>
      </c>
      <c r="G423" s="171">
        <v>0</v>
      </c>
      <c r="H423" s="527"/>
      <c r="I423" s="172">
        <v>0</v>
      </c>
      <c r="J423" s="171">
        <v>0</v>
      </c>
      <c r="K423" s="527"/>
      <c r="L423" s="173">
        <v>0</v>
      </c>
      <c r="M423" s="174">
        <v>0</v>
      </c>
      <c r="N423" s="175" t="s">
        <v>24</v>
      </c>
      <c r="O423">
        <v>353.9</v>
      </c>
      <c r="P423" s="130">
        <v>353.9</v>
      </c>
      <c r="Q423" s="529"/>
      <c r="R423">
        <v>454.1</v>
      </c>
      <c r="S423">
        <v>1322</v>
      </c>
      <c r="T423" s="177">
        <v>454.1</v>
      </c>
      <c r="U423" s="177">
        <v>1322</v>
      </c>
      <c r="V423" s="178">
        <v>600.3202</v>
      </c>
      <c r="W423" s="179" t="s">
        <v>24</v>
      </c>
      <c r="X423" s="176" t="s">
        <v>186</v>
      </c>
      <c r="Y423" s="176" t="s">
        <v>186</v>
      </c>
      <c r="Z423" s="130">
        <v>0.64827586206896004</v>
      </c>
      <c r="AA423" s="130">
        <v>226.39999999999998</v>
      </c>
      <c r="AB423" s="178">
        <v>0.14676965517241253</v>
      </c>
      <c r="AC423" s="152"/>
      <c r="AD423">
        <v>5.6</v>
      </c>
      <c r="AE423">
        <v>181</v>
      </c>
      <c r="AF423" s="151">
        <v>5.6</v>
      </c>
      <c r="AG423" s="130">
        <v>181</v>
      </c>
      <c r="AH423" s="178">
        <v>1.0136000000000001</v>
      </c>
      <c r="AI423" s="179" t="s">
        <v>24</v>
      </c>
      <c r="AJ423">
        <v>1.4</v>
      </c>
      <c r="AK423">
        <v>92</v>
      </c>
      <c r="AL423" s="180">
        <v>1.4</v>
      </c>
      <c r="AM423" s="130">
        <v>92</v>
      </c>
      <c r="AN423" s="178">
        <v>0.1288</v>
      </c>
      <c r="AO423" s="529"/>
      <c r="AP423" s="199">
        <v>262.06104142179305</v>
      </c>
      <c r="AQ423" s="174">
        <v>8.3886312589901302E-3</v>
      </c>
      <c r="AR423" s="188">
        <v>8.4448638905899581E-3</v>
      </c>
    </row>
    <row r="424" spans="1:44" x14ac:dyDescent="0.25">
      <c r="A424" t="s">
        <v>20</v>
      </c>
      <c r="B424" s="167">
        <v>6036760000</v>
      </c>
      <c r="C424" s="168">
        <v>6036760000</v>
      </c>
      <c r="D424" s="529"/>
      <c r="E424" s="168">
        <v>625926000</v>
      </c>
      <c r="F424" s="170">
        <v>9.1748786163702703E-2</v>
      </c>
      <c r="G424" s="171">
        <v>632687610.29390633</v>
      </c>
      <c r="H424" s="527"/>
      <c r="I424" s="172">
        <v>0.13092311011852059</v>
      </c>
      <c r="J424" s="171">
        <v>106266884.48234007</v>
      </c>
      <c r="K424" s="527"/>
      <c r="L424" s="173">
        <v>3073.4640948305055</v>
      </c>
      <c r="M424" s="174">
        <v>0.12590346407386235</v>
      </c>
      <c r="N424" s="175" t="s">
        <v>20</v>
      </c>
      <c r="O424">
        <v>60.4</v>
      </c>
      <c r="P424" s="130">
        <v>60.4</v>
      </c>
      <c r="Q424" s="529"/>
      <c r="R424">
        <v>12.5</v>
      </c>
      <c r="S424">
        <v>925</v>
      </c>
      <c r="T424" s="177">
        <v>12.5</v>
      </c>
      <c r="U424" s="177">
        <v>925</v>
      </c>
      <c r="V424" s="178">
        <v>11.5625</v>
      </c>
      <c r="W424" s="179" t="s">
        <v>20</v>
      </c>
      <c r="X424" s="176" t="s">
        <v>186</v>
      </c>
      <c r="Y424" s="176" t="s">
        <v>186</v>
      </c>
      <c r="Z424" s="130">
        <v>0.64827586206896004</v>
      </c>
      <c r="AA424" s="130">
        <v>226.39999999999998</v>
      </c>
      <c r="AB424" s="178">
        <v>0.14676965517241253</v>
      </c>
      <c r="AC424" s="152"/>
      <c r="AD424" s="176" t="s">
        <v>186</v>
      </c>
      <c r="AE424" s="176" t="s">
        <v>186</v>
      </c>
      <c r="AF424" s="151">
        <v>443.05000000000047</v>
      </c>
      <c r="AG424" s="130">
        <v>231.35135135135135</v>
      </c>
      <c r="AH424" s="178">
        <v>102.50021621621632</v>
      </c>
      <c r="AI424" s="179" t="s">
        <v>20</v>
      </c>
      <c r="AJ424" s="176" t="s">
        <v>186</v>
      </c>
      <c r="AK424" s="176" t="s">
        <v>186</v>
      </c>
      <c r="AL424" s="180">
        <v>37.766666666666779</v>
      </c>
      <c r="AM424" s="130">
        <v>142.64705882352942</v>
      </c>
      <c r="AN424" s="178">
        <v>5.3873039215686447</v>
      </c>
      <c r="AO424" s="529"/>
      <c r="AP424" s="199">
        <v>52.096361633812229</v>
      </c>
      <c r="AQ424" s="174">
        <v>1.6676159314259252E-3</v>
      </c>
      <c r="AR424" s="188">
        <v>1.6787946838858548E-3</v>
      </c>
    </row>
    <row r="425" spans="1:44" x14ac:dyDescent="0.25">
      <c r="A425" t="s">
        <v>26</v>
      </c>
      <c r="B425" s="169" t="s">
        <v>186</v>
      </c>
      <c r="C425" s="168">
        <v>198372428.57142857</v>
      </c>
      <c r="D425" s="529"/>
      <c r="E425" s="168">
        <v>397830000</v>
      </c>
      <c r="F425" s="170">
        <v>5.8314272932432659E-2</v>
      </c>
      <c r="G425" s="171">
        <v>402127586.97230148</v>
      </c>
      <c r="H425" s="527"/>
      <c r="I425" s="172">
        <v>4.3022308838409186E-3</v>
      </c>
      <c r="J425" s="171">
        <v>3492008.9504106934</v>
      </c>
      <c r="K425" s="527"/>
      <c r="L425" s="173">
        <v>273.97078231054223</v>
      </c>
      <c r="M425" s="174">
        <v>1.1223124618875879E-2</v>
      </c>
      <c r="N425" s="175" t="s">
        <v>26</v>
      </c>
      <c r="O425">
        <v>1428.9</v>
      </c>
      <c r="P425" s="130">
        <v>1428.9</v>
      </c>
      <c r="Q425" s="529"/>
      <c r="R425">
        <v>1318.3</v>
      </c>
      <c r="S425">
        <v>1313</v>
      </c>
      <c r="T425" s="177">
        <v>1318.3</v>
      </c>
      <c r="U425" s="177">
        <v>1313</v>
      </c>
      <c r="V425" s="178">
        <v>1730.9278999999999</v>
      </c>
      <c r="W425" s="179" t="s">
        <v>26</v>
      </c>
      <c r="X425">
        <v>98.5</v>
      </c>
      <c r="Y425">
        <v>156</v>
      </c>
      <c r="Z425" s="130">
        <v>98.5</v>
      </c>
      <c r="AA425" s="130">
        <v>156</v>
      </c>
      <c r="AB425" s="178">
        <v>15.366</v>
      </c>
      <c r="AC425" s="152"/>
      <c r="AD425">
        <v>2519.6999999999998</v>
      </c>
      <c r="AE425">
        <v>243</v>
      </c>
      <c r="AF425" s="151">
        <v>2519.6999999999998</v>
      </c>
      <c r="AG425" s="130">
        <v>243</v>
      </c>
      <c r="AH425" s="178">
        <v>612.2870999999999</v>
      </c>
      <c r="AI425" s="179" t="s">
        <v>26</v>
      </c>
      <c r="AJ425" s="176" t="s">
        <v>186</v>
      </c>
      <c r="AK425" s="176" t="s">
        <v>186</v>
      </c>
      <c r="AL425" s="180">
        <v>37.766666666666779</v>
      </c>
      <c r="AM425" s="130">
        <v>142.64705882352942</v>
      </c>
      <c r="AN425" s="178">
        <v>5.3873039215686447</v>
      </c>
      <c r="AO425" s="529"/>
      <c r="AP425" s="199">
        <v>1029.7445931882351</v>
      </c>
      <c r="AQ425" s="174">
        <v>3.2962349673683902E-2</v>
      </c>
      <c r="AR425" s="188">
        <v>3.3183310591936035E-2</v>
      </c>
    </row>
    <row r="426" spans="1:44" x14ac:dyDescent="0.25">
      <c r="A426" t="s">
        <v>28</v>
      </c>
      <c r="B426" s="169" t="s">
        <v>186</v>
      </c>
      <c r="C426" s="168">
        <v>198372428.57142857</v>
      </c>
      <c r="D426" s="529"/>
      <c r="E426" s="169" t="s">
        <v>186</v>
      </c>
      <c r="F426" s="170">
        <v>1.7463472749560525E-2</v>
      </c>
      <c r="G426" s="171">
        <v>120425820.36603919</v>
      </c>
      <c r="H426" s="527"/>
      <c r="I426" s="172">
        <v>4.3022308838409186E-3</v>
      </c>
      <c r="J426" s="171">
        <v>3492008.9504106934</v>
      </c>
      <c r="K426" s="527"/>
      <c r="L426" s="173">
        <v>146.19086097794164</v>
      </c>
      <c r="M426" s="174">
        <v>5.9886614078302177E-3</v>
      </c>
      <c r="N426" s="175" t="s">
        <v>28</v>
      </c>
      <c r="O426">
        <v>1973.1</v>
      </c>
      <c r="P426" s="130">
        <v>1973.1</v>
      </c>
      <c r="Q426" s="529"/>
      <c r="R426">
        <v>2414.6999999999998</v>
      </c>
      <c r="S426">
        <v>1243</v>
      </c>
      <c r="T426" s="177">
        <v>2414.6999999999998</v>
      </c>
      <c r="U426" s="177">
        <v>1243</v>
      </c>
      <c r="V426" s="178">
        <v>3001.4721</v>
      </c>
      <c r="W426" s="179" t="s">
        <v>28</v>
      </c>
      <c r="X426" s="176" t="s">
        <v>186</v>
      </c>
      <c r="Y426" s="176" t="s">
        <v>186</v>
      </c>
      <c r="Z426" s="130">
        <v>0.64827586206896004</v>
      </c>
      <c r="AA426" s="130">
        <v>226.39999999999998</v>
      </c>
      <c r="AB426" s="178">
        <v>0.14676965517241253</v>
      </c>
      <c r="AC426" s="152"/>
      <c r="AD426">
        <v>14.3</v>
      </c>
      <c r="AE426">
        <v>242</v>
      </c>
      <c r="AF426" s="151">
        <v>14.3</v>
      </c>
      <c r="AG426" s="130">
        <v>242</v>
      </c>
      <c r="AH426" s="178">
        <v>3.4605999999999999</v>
      </c>
      <c r="AI426" s="179" t="s">
        <v>28</v>
      </c>
      <c r="AJ426">
        <v>950.7</v>
      </c>
      <c r="AK426">
        <v>154</v>
      </c>
      <c r="AL426" s="180">
        <v>950.7</v>
      </c>
      <c r="AM426" s="130">
        <v>154</v>
      </c>
      <c r="AN426" s="178">
        <v>146.40780000000001</v>
      </c>
      <c r="AO426" s="529"/>
      <c r="AP426" s="199">
        <v>1372.7878546617928</v>
      </c>
      <c r="AQ426" s="174">
        <v>4.3943239510534346E-2</v>
      </c>
      <c r="AR426" s="188">
        <v>4.4237810093315733E-2</v>
      </c>
    </row>
    <row r="427" spans="1:44" x14ac:dyDescent="0.25">
      <c r="A427" t="s">
        <v>30</v>
      </c>
      <c r="B427" s="130">
        <v>0</v>
      </c>
      <c r="C427" s="168">
        <v>0</v>
      </c>
      <c r="D427" s="529"/>
      <c r="E427" s="168">
        <v>0</v>
      </c>
      <c r="F427" s="170">
        <v>0</v>
      </c>
      <c r="G427" s="171">
        <v>0</v>
      </c>
      <c r="H427" s="527"/>
      <c r="I427" s="172">
        <v>0</v>
      </c>
      <c r="J427" s="171">
        <v>0</v>
      </c>
      <c r="K427" s="527"/>
      <c r="L427" s="173">
        <v>0</v>
      </c>
      <c r="M427" s="174">
        <v>0</v>
      </c>
      <c r="N427" s="175" t="s">
        <v>30</v>
      </c>
      <c r="O427" s="181" t="s">
        <v>61</v>
      </c>
      <c r="P427" s="180">
        <v>2.4666666666666668</v>
      </c>
      <c r="Q427" s="529"/>
      <c r="R427" s="181" t="s">
        <v>61</v>
      </c>
      <c r="S427" s="181" t="s">
        <v>61</v>
      </c>
      <c r="T427" s="177">
        <v>2.6166666666666667</v>
      </c>
      <c r="U427" s="177">
        <v>1031</v>
      </c>
      <c r="V427" s="178">
        <v>2.6977833333333336</v>
      </c>
      <c r="W427" s="179" t="s">
        <v>30</v>
      </c>
      <c r="X427" s="181" t="s">
        <v>61</v>
      </c>
      <c r="Y427" s="181" t="s">
        <v>61</v>
      </c>
      <c r="Z427" s="130">
        <v>2.0666666666666669</v>
      </c>
      <c r="AA427" s="130">
        <v>210</v>
      </c>
      <c r="AB427" s="178">
        <v>0.43400000000000011</v>
      </c>
      <c r="AC427" s="152"/>
      <c r="AD427" s="181" t="s">
        <v>61</v>
      </c>
      <c r="AE427" s="181" t="s">
        <v>61</v>
      </c>
      <c r="AF427" s="182">
        <v>3.8000000000000003</v>
      </c>
      <c r="AG427" s="130">
        <v>212</v>
      </c>
      <c r="AH427" s="178">
        <v>0.80560000000000009</v>
      </c>
      <c r="AI427" s="179" t="s">
        <v>30</v>
      </c>
      <c r="AJ427" s="181" t="s">
        <v>61</v>
      </c>
      <c r="AK427" s="181" t="s">
        <v>61</v>
      </c>
      <c r="AL427" s="180">
        <v>3.9499999999999997</v>
      </c>
      <c r="AM427" s="130">
        <v>96</v>
      </c>
      <c r="AN427" s="178">
        <v>0.37919999999999993</v>
      </c>
      <c r="AO427" s="529"/>
      <c r="AP427" s="199">
        <v>1.8803037000000002</v>
      </c>
      <c r="AQ427" s="174">
        <v>6.0188932733528781E-5</v>
      </c>
      <c r="AR427" s="188">
        <v>6.0592405240102974E-5</v>
      </c>
    </row>
    <row r="428" spans="1:44" x14ac:dyDescent="0.25">
      <c r="A428" t="s">
        <v>34</v>
      </c>
      <c r="B428" s="167">
        <v>1845207000</v>
      </c>
      <c r="C428" s="168">
        <v>1845207000</v>
      </c>
      <c r="D428" s="529"/>
      <c r="E428" s="130">
        <v>0</v>
      </c>
      <c r="F428" s="170">
        <v>0</v>
      </c>
      <c r="G428" s="171">
        <v>0</v>
      </c>
      <c r="H428" s="527"/>
      <c r="I428" s="172">
        <v>4.0018195066967223E-2</v>
      </c>
      <c r="J428" s="171">
        <v>32481728.462785553</v>
      </c>
      <c r="K428" s="527"/>
      <c r="L428" s="173">
        <v>851.71960723071948</v>
      </c>
      <c r="M428" s="174">
        <v>3.4890418648567546E-2</v>
      </c>
      <c r="N428" s="175" t="s">
        <v>34</v>
      </c>
      <c r="O428" s="183">
        <v>33.1</v>
      </c>
      <c r="P428" s="130">
        <v>16.55</v>
      </c>
      <c r="Q428" s="529"/>
      <c r="R428" s="183">
        <v>37.4</v>
      </c>
      <c r="S428" s="183">
        <v>1247</v>
      </c>
      <c r="T428" s="177">
        <v>18.7</v>
      </c>
      <c r="U428" s="177">
        <v>1247</v>
      </c>
      <c r="V428" s="178">
        <v>23.318899999999999</v>
      </c>
      <c r="W428" s="179" t="s">
        <v>34</v>
      </c>
      <c r="X428" s="183">
        <v>1</v>
      </c>
      <c r="Y428" s="183">
        <v>281</v>
      </c>
      <c r="Z428" s="130">
        <v>0.5</v>
      </c>
      <c r="AA428" s="130">
        <v>281</v>
      </c>
      <c r="AB428" s="178">
        <v>0.14049999999999999</v>
      </c>
      <c r="AC428" s="152"/>
      <c r="AD428">
        <v>18.5</v>
      </c>
      <c r="AE428" s="183">
        <v>250</v>
      </c>
      <c r="AF428" s="151">
        <v>9.25</v>
      </c>
      <c r="AG428" s="130">
        <v>250</v>
      </c>
      <c r="AH428" s="178">
        <v>2.3125</v>
      </c>
      <c r="AI428" s="179" t="s">
        <v>34</v>
      </c>
      <c r="AJ428" s="183">
        <v>33.700000000000003</v>
      </c>
      <c r="AK428">
        <v>106</v>
      </c>
      <c r="AL428" s="180">
        <v>16.850000000000001</v>
      </c>
      <c r="AM428" s="130">
        <v>106</v>
      </c>
      <c r="AN428" s="178">
        <v>1.7861000000000002</v>
      </c>
      <c r="AO428" s="529"/>
      <c r="AP428" s="199">
        <v>12.0042648</v>
      </c>
      <c r="AQ428" s="174">
        <v>3.8425914205384332E-4</v>
      </c>
      <c r="AR428" s="188">
        <v>3.8683499765016871E-4</v>
      </c>
    </row>
    <row r="429" spans="1:44" x14ac:dyDescent="0.25">
      <c r="A429" t="s">
        <v>32</v>
      </c>
      <c r="B429" s="130">
        <v>0</v>
      </c>
      <c r="C429" s="168">
        <v>0</v>
      </c>
      <c r="D429" s="529"/>
      <c r="E429" s="168">
        <v>0</v>
      </c>
      <c r="F429" s="170">
        <v>0</v>
      </c>
      <c r="G429" s="171">
        <v>0</v>
      </c>
      <c r="H429" s="527"/>
      <c r="I429" s="172">
        <v>0</v>
      </c>
      <c r="J429" s="171">
        <v>0</v>
      </c>
      <c r="K429" s="527"/>
      <c r="L429" s="173">
        <v>0</v>
      </c>
      <c r="M429" s="174">
        <v>0</v>
      </c>
      <c r="N429" s="175" t="s">
        <v>32</v>
      </c>
      <c r="O429" s="130">
        <v>0</v>
      </c>
      <c r="P429" s="130">
        <v>0</v>
      </c>
      <c r="Q429" s="529"/>
      <c r="R429" s="130">
        <v>0</v>
      </c>
      <c r="S429" s="130">
        <v>0</v>
      </c>
      <c r="T429" s="177">
        <v>0</v>
      </c>
      <c r="U429" s="177">
        <v>0</v>
      </c>
      <c r="V429" s="178">
        <v>0</v>
      </c>
      <c r="W429" s="179" t="s">
        <v>32</v>
      </c>
      <c r="X429" s="151">
        <v>0</v>
      </c>
      <c r="Y429" s="130">
        <v>0</v>
      </c>
      <c r="Z429" s="130">
        <v>0</v>
      </c>
      <c r="AA429" s="130">
        <v>0</v>
      </c>
      <c r="AB429" s="178">
        <v>0</v>
      </c>
      <c r="AC429" s="152"/>
      <c r="AD429" s="130">
        <v>0</v>
      </c>
      <c r="AE429">
        <v>0</v>
      </c>
      <c r="AF429" s="151">
        <v>0</v>
      </c>
      <c r="AG429" s="130">
        <v>0</v>
      </c>
      <c r="AH429" s="178">
        <v>0</v>
      </c>
      <c r="AI429" s="179" t="s">
        <v>32</v>
      </c>
      <c r="AJ429" s="130">
        <v>0</v>
      </c>
      <c r="AK429" s="130">
        <v>0</v>
      </c>
      <c r="AL429" s="180">
        <v>0</v>
      </c>
      <c r="AM429" s="130">
        <v>0</v>
      </c>
      <c r="AN429" s="178">
        <v>0</v>
      </c>
      <c r="AO429" s="529"/>
      <c r="AP429" s="199">
        <v>0</v>
      </c>
      <c r="AQ429" s="174">
        <v>0</v>
      </c>
      <c r="AR429" s="188">
        <v>0</v>
      </c>
    </row>
    <row r="430" spans="1:44" x14ac:dyDescent="0.25">
      <c r="A430" t="s">
        <v>35</v>
      </c>
      <c r="B430" s="169" t="s">
        <v>186</v>
      </c>
      <c r="C430" s="168">
        <v>198372428.57142857</v>
      </c>
      <c r="D430" s="529"/>
      <c r="E430" s="169" t="s">
        <v>186</v>
      </c>
      <c r="F430" s="170">
        <v>1.7463472749560525E-2</v>
      </c>
      <c r="G430" s="171">
        <v>120425820.36603919</v>
      </c>
      <c r="H430" s="527"/>
      <c r="I430" s="172">
        <v>4.3022308838409186E-3</v>
      </c>
      <c r="J430" s="171">
        <v>3492008.9504106934</v>
      </c>
      <c r="K430" s="527"/>
      <c r="L430" s="173">
        <v>146.19086097794164</v>
      </c>
      <c r="M430" s="174">
        <v>5.9886614078302177E-3</v>
      </c>
      <c r="N430" s="175" t="s">
        <v>35</v>
      </c>
      <c r="O430">
        <v>55.1</v>
      </c>
      <c r="P430" s="130">
        <v>55.1</v>
      </c>
      <c r="Q430" s="529"/>
      <c r="R430">
        <v>79.5</v>
      </c>
      <c r="S430">
        <v>1090</v>
      </c>
      <c r="T430" s="177">
        <v>471.78333333333347</v>
      </c>
      <c r="U430" s="177">
        <v>1345.7631578947369</v>
      </c>
      <c r="V430" s="178">
        <v>634.90862850877215</v>
      </c>
      <c r="W430" s="179" t="s">
        <v>35</v>
      </c>
      <c r="X430" s="176" t="s">
        <v>186</v>
      </c>
      <c r="Y430" s="176" t="s">
        <v>186</v>
      </c>
      <c r="Z430" s="130">
        <v>0.64827586206896004</v>
      </c>
      <c r="AA430" s="130">
        <v>226.39999999999998</v>
      </c>
      <c r="AB430" s="178">
        <v>0.14676965517241253</v>
      </c>
      <c r="AC430" s="152"/>
      <c r="AD430">
        <v>99</v>
      </c>
      <c r="AE430">
        <v>174</v>
      </c>
      <c r="AF430" s="151">
        <v>99</v>
      </c>
      <c r="AG430" s="130">
        <v>174</v>
      </c>
      <c r="AH430" s="178">
        <v>17.225999999999999</v>
      </c>
      <c r="AI430" s="179" t="s">
        <v>35</v>
      </c>
      <c r="AJ430">
        <v>2.4</v>
      </c>
      <c r="AK430">
        <v>66</v>
      </c>
      <c r="AL430" s="180">
        <v>2.4</v>
      </c>
      <c r="AM430" s="130">
        <v>66</v>
      </c>
      <c r="AN430" s="178">
        <v>0.15839999999999999</v>
      </c>
      <c r="AO430" s="529"/>
      <c r="AP430" s="199">
        <v>284.20277608021428</v>
      </c>
      <c r="AQ430" s="174">
        <v>9.0973930286762494E-3</v>
      </c>
      <c r="AR430" s="188">
        <v>9.158376797649543E-3</v>
      </c>
    </row>
    <row r="431" spans="1:44" x14ac:dyDescent="0.25">
      <c r="A431" t="s">
        <v>37</v>
      </c>
      <c r="B431" s="167">
        <v>6293928000</v>
      </c>
      <c r="C431" s="168">
        <v>6293928000</v>
      </c>
      <c r="D431" s="529"/>
      <c r="E431" s="169" t="s">
        <v>186</v>
      </c>
      <c r="F431" s="170">
        <v>1.7463472749560525E-2</v>
      </c>
      <c r="G431" s="171">
        <v>120425820.36603919</v>
      </c>
      <c r="H431" s="527"/>
      <c r="I431" s="172">
        <v>0.13650047850536381</v>
      </c>
      <c r="J431" s="171">
        <v>110793889.39036267</v>
      </c>
      <c r="K431" s="527"/>
      <c r="L431" s="173">
        <v>2959.8070011455038</v>
      </c>
      <c r="M431" s="174">
        <v>0.12124753793645343</v>
      </c>
      <c r="N431" s="175" t="s">
        <v>37</v>
      </c>
      <c r="O431">
        <v>159.30000000000001</v>
      </c>
      <c r="P431" s="130">
        <v>159.30000000000001</v>
      </c>
      <c r="Q431" s="529"/>
      <c r="R431">
        <v>219.3</v>
      </c>
      <c r="S431">
        <v>1188</v>
      </c>
      <c r="T431" s="177">
        <v>471.78333333333347</v>
      </c>
      <c r="U431" s="177">
        <v>1345.7631578947369</v>
      </c>
      <c r="V431" s="178">
        <v>634.90862850877215</v>
      </c>
      <c r="W431" s="179" t="s">
        <v>37</v>
      </c>
      <c r="X431" s="176" t="s">
        <v>186</v>
      </c>
      <c r="Y431" s="176" t="s">
        <v>186</v>
      </c>
      <c r="Z431" s="130">
        <v>0.64827586206896004</v>
      </c>
      <c r="AA431" s="130">
        <v>226.39999999999998</v>
      </c>
      <c r="AB431" s="178">
        <v>0.14676965517241253</v>
      </c>
      <c r="AC431" s="152"/>
      <c r="AD431">
        <v>150.6</v>
      </c>
      <c r="AE431">
        <v>241</v>
      </c>
      <c r="AF431" s="151">
        <v>150.6</v>
      </c>
      <c r="AG431" s="130">
        <v>241</v>
      </c>
      <c r="AH431" s="178">
        <v>36.294600000000003</v>
      </c>
      <c r="AI431" s="179" t="s">
        <v>37</v>
      </c>
      <c r="AJ431">
        <v>5.4</v>
      </c>
      <c r="AK431">
        <v>103</v>
      </c>
      <c r="AL431" s="180">
        <v>5.4</v>
      </c>
      <c r="AM431" s="130">
        <v>103</v>
      </c>
      <c r="AN431" s="178">
        <v>0.55620000000000003</v>
      </c>
      <c r="AO431" s="529"/>
      <c r="AP431" s="199">
        <v>292.68233992021425</v>
      </c>
      <c r="AQ431" s="174">
        <v>9.3688257220094703E-3</v>
      </c>
      <c r="AR431" s="188">
        <v>9.4316290219857504E-3</v>
      </c>
    </row>
    <row r="432" spans="1:44" x14ac:dyDescent="0.25">
      <c r="A432" t="s">
        <v>41</v>
      </c>
      <c r="B432" s="130">
        <v>0</v>
      </c>
      <c r="C432" s="168">
        <v>0</v>
      </c>
      <c r="D432" s="529"/>
      <c r="E432" s="168">
        <v>0</v>
      </c>
      <c r="F432" s="170">
        <v>0</v>
      </c>
      <c r="G432" s="171">
        <v>0</v>
      </c>
      <c r="H432" s="527"/>
      <c r="I432" s="172">
        <v>0</v>
      </c>
      <c r="J432" s="171">
        <v>0</v>
      </c>
      <c r="K432" s="527"/>
      <c r="L432" s="173">
        <v>0</v>
      </c>
      <c r="M432" s="174">
        <v>0</v>
      </c>
      <c r="N432" s="175" t="s">
        <v>41</v>
      </c>
      <c r="O432">
        <v>10.5</v>
      </c>
      <c r="P432" s="130">
        <v>10.5</v>
      </c>
      <c r="Q432" s="529"/>
      <c r="R432">
        <v>10.5</v>
      </c>
      <c r="S432">
        <v>1070</v>
      </c>
      <c r="T432" s="177">
        <v>10.5</v>
      </c>
      <c r="U432" s="177">
        <v>1070</v>
      </c>
      <c r="V432" s="178">
        <v>11.234999999999999</v>
      </c>
      <c r="W432" s="179" t="s">
        <v>41</v>
      </c>
      <c r="X432" s="176" t="s">
        <v>186</v>
      </c>
      <c r="Y432" s="176" t="s">
        <v>186</v>
      </c>
      <c r="Z432" s="130">
        <v>0.64827586206896004</v>
      </c>
      <c r="AA432" s="130">
        <v>226.39999999999998</v>
      </c>
      <c r="AB432" s="178">
        <v>0.14676965517241253</v>
      </c>
      <c r="AC432" s="152"/>
      <c r="AD432">
        <v>28.3</v>
      </c>
      <c r="AE432">
        <v>202</v>
      </c>
      <c r="AF432" s="151">
        <v>28.3</v>
      </c>
      <c r="AG432" s="130">
        <v>202</v>
      </c>
      <c r="AH432" s="178">
        <v>5.7165999999999997</v>
      </c>
      <c r="AI432" s="179" t="s">
        <v>41</v>
      </c>
      <c r="AJ432" s="176" t="s">
        <v>186</v>
      </c>
      <c r="AK432" s="176" t="s">
        <v>186</v>
      </c>
      <c r="AL432" s="180">
        <v>37.766666666666779</v>
      </c>
      <c r="AM432" s="130">
        <v>142.64705882352942</v>
      </c>
      <c r="AN432" s="178">
        <v>5.3873039215686447</v>
      </c>
      <c r="AO432" s="529"/>
      <c r="AP432" s="199">
        <v>9.794759410028405</v>
      </c>
      <c r="AQ432" s="174">
        <v>3.1353239121493918E-4</v>
      </c>
      <c r="AR432" s="188">
        <v>3.1563413474203819E-4</v>
      </c>
    </row>
    <row r="433" spans="1:44" x14ac:dyDescent="0.25">
      <c r="A433" t="s">
        <v>44</v>
      </c>
      <c r="B433" s="169" t="s">
        <v>186</v>
      </c>
      <c r="C433" s="168">
        <v>198372428.57142857</v>
      </c>
      <c r="D433" s="529"/>
      <c r="E433" s="169" t="s">
        <v>186</v>
      </c>
      <c r="F433" s="170">
        <v>1.7463472749560525E-2</v>
      </c>
      <c r="G433" s="171">
        <v>120425820.36603919</v>
      </c>
      <c r="H433" s="527"/>
      <c r="I433" s="172">
        <v>4.3022308838409186E-3</v>
      </c>
      <c r="J433" s="171">
        <v>3492008.9504106934</v>
      </c>
      <c r="K433" s="527"/>
      <c r="L433" s="173">
        <v>146.19086097794164</v>
      </c>
      <c r="M433" s="174">
        <v>5.9886614078302177E-3</v>
      </c>
      <c r="N433" s="175" t="s">
        <v>44</v>
      </c>
      <c r="O433">
        <v>449</v>
      </c>
      <c r="P433" s="130">
        <v>449</v>
      </c>
      <c r="Q433" s="529"/>
      <c r="R433">
        <v>580.29999999999995</v>
      </c>
      <c r="S433">
        <v>1257</v>
      </c>
      <c r="T433" s="177">
        <v>580.29999999999995</v>
      </c>
      <c r="U433" s="177">
        <v>1257</v>
      </c>
      <c r="V433" s="178">
        <v>729.43709999999999</v>
      </c>
      <c r="W433" s="179" t="s">
        <v>44</v>
      </c>
      <c r="X433" s="176" t="s">
        <v>186</v>
      </c>
      <c r="Y433" s="176" t="s">
        <v>186</v>
      </c>
      <c r="Z433" s="130">
        <v>0.64827586206896004</v>
      </c>
      <c r="AA433" s="130">
        <v>226.39999999999998</v>
      </c>
      <c r="AB433" s="178">
        <v>0.14676965517241253</v>
      </c>
      <c r="AC433" s="152"/>
      <c r="AD433" s="176" t="s">
        <v>186</v>
      </c>
      <c r="AE433" s="176" t="s">
        <v>186</v>
      </c>
      <c r="AF433" s="151">
        <v>443.05000000000047</v>
      </c>
      <c r="AG433" s="130">
        <v>231.35135135135135</v>
      </c>
      <c r="AH433" s="178">
        <v>102.50021621621632</v>
      </c>
      <c r="AI433" s="179" t="s">
        <v>44</v>
      </c>
      <c r="AJ433">
        <v>4.0999999999999996</v>
      </c>
      <c r="AK433">
        <v>122</v>
      </c>
      <c r="AL433" s="180">
        <v>4.0999999999999996</v>
      </c>
      <c r="AM433" s="130">
        <v>122</v>
      </c>
      <c r="AN433" s="178">
        <v>0.50019999999999998</v>
      </c>
      <c r="AO433" s="529"/>
      <c r="AP433" s="199">
        <v>362.67371492557692</v>
      </c>
      <c r="AQ433" s="174">
        <v>1.1609264945803456E-2</v>
      </c>
      <c r="AR433" s="188">
        <v>1.1687086881073592E-2</v>
      </c>
    </row>
    <row r="434" spans="1:44" x14ac:dyDescent="0.25">
      <c r="A434" t="s">
        <v>45</v>
      </c>
      <c r="B434" s="169" t="s">
        <v>186</v>
      </c>
      <c r="C434" s="168">
        <v>198372428.57142857</v>
      </c>
      <c r="D434" s="529"/>
      <c r="E434" s="169" t="s">
        <v>186</v>
      </c>
      <c r="F434" s="170">
        <v>1.7463472749560525E-2</v>
      </c>
      <c r="G434" s="171">
        <v>120425820.36603919</v>
      </c>
      <c r="H434" s="527"/>
      <c r="I434" s="172">
        <v>4.3022308838409186E-3</v>
      </c>
      <c r="J434" s="171">
        <v>3492008.9504106934</v>
      </c>
      <c r="K434" s="527"/>
      <c r="L434" s="173">
        <v>146.19086097794164</v>
      </c>
      <c r="M434" s="174">
        <v>5.9886614078302177E-3</v>
      </c>
      <c r="N434" s="175" t="s">
        <v>45</v>
      </c>
      <c r="O434">
        <v>2647.2</v>
      </c>
      <c r="P434" s="130">
        <v>2647.2</v>
      </c>
      <c r="Q434" s="529"/>
      <c r="R434" s="176" t="s">
        <v>186</v>
      </c>
      <c r="S434" s="176" t="s">
        <v>186</v>
      </c>
      <c r="T434" s="177">
        <v>262.35000000000036</v>
      </c>
      <c r="U434" s="177">
        <v>1169.3055555555557</v>
      </c>
      <c r="V434" s="178">
        <v>306.76731250000046</v>
      </c>
      <c r="W434" s="179" t="s">
        <v>45</v>
      </c>
      <c r="X434">
        <v>82.6</v>
      </c>
      <c r="Y434">
        <v>454</v>
      </c>
      <c r="Z434" s="130">
        <v>82.6</v>
      </c>
      <c r="AA434" s="130">
        <v>454</v>
      </c>
      <c r="AB434" s="178">
        <v>37.500399999999992</v>
      </c>
      <c r="AC434" s="152"/>
      <c r="AD434">
        <v>9237.1</v>
      </c>
      <c r="AE434">
        <v>275</v>
      </c>
      <c r="AF434" s="151">
        <v>9237.1</v>
      </c>
      <c r="AG434" s="130">
        <v>275</v>
      </c>
      <c r="AH434" s="178">
        <v>2540.2024999999999</v>
      </c>
      <c r="AI434" s="179" t="s">
        <v>45</v>
      </c>
      <c r="AJ434">
        <v>198</v>
      </c>
      <c r="AK434">
        <v>135</v>
      </c>
      <c r="AL434" s="180">
        <v>198</v>
      </c>
      <c r="AM434" s="130">
        <v>135</v>
      </c>
      <c r="AN434" s="178">
        <v>26.729999999999997</v>
      </c>
      <c r="AO434" s="529"/>
      <c r="AP434" s="199">
        <v>1268.1188125650001</v>
      </c>
      <c r="AQ434" s="174">
        <v>4.0592760577771114E-2</v>
      </c>
      <c r="AR434" s="188">
        <v>4.0864871447913786E-2</v>
      </c>
    </row>
    <row r="435" spans="1:44" x14ac:dyDescent="0.25">
      <c r="A435" t="s">
        <v>46</v>
      </c>
      <c r="B435" s="169" t="s">
        <v>186</v>
      </c>
      <c r="C435" s="168">
        <v>198372428.57142857</v>
      </c>
      <c r="D435" s="529"/>
      <c r="E435" s="169" t="s">
        <v>186</v>
      </c>
      <c r="F435" s="170">
        <v>1.7463472749560525E-2</v>
      </c>
      <c r="G435" s="171">
        <v>120425820.36603919</v>
      </c>
      <c r="H435" s="527"/>
      <c r="I435" s="172">
        <v>4.3022308838409186E-3</v>
      </c>
      <c r="J435" s="171">
        <v>3492008.9504106934</v>
      </c>
      <c r="K435" s="527"/>
      <c r="L435" s="173">
        <v>146.19086097794164</v>
      </c>
      <c r="M435" s="174">
        <v>5.9886614078302177E-3</v>
      </c>
      <c r="N435" s="175" t="s">
        <v>46</v>
      </c>
      <c r="O435">
        <v>1438.1</v>
      </c>
      <c r="P435" s="130">
        <v>1438.1</v>
      </c>
      <c r="Q435" s="529"/>
      <c r="R435" s="176" t="s">
        <v>186</v>
      </c>
      <c r="S435" s="176" t="s">
        <v>186</v>
      </c>
      <c r="T435" s="177">
        <v>262.35000000000036</v>
      </c>
      <c r="U435" s="177">
        <v>1169.3055555555557</v>
      </c>
      <c r="V435" s="178">
        <v>306.76731250000046</v>
      </c>
      <c r="W435" s="179" t="s">
        <v>46</v>
      </c>
      <c r="X435">
        <v>5.7</v>
      </c>
      <c r="Y435">
        <v>128</v>
      </c>
      <c r="Z435" s="130">
        <v>5.7</v>
      </c>
      <c r="AA435" s="130">
        <v>128</v>
      </c>
      <c r="AB435" s="178">
        <v>0.72960000000000003</v>
      </c>
      <c r="AC435" s="152"/>
      <c r="AD435">
        <v>7153.1</v>
      </c>
      <c r="AE435">
        <v>261</v>
      </c>
      <c r="AF435" s="151">
        <v>7153.1</v>
      </c>
      <c r="AG435" s="130">
        <v>261</v>
      </c>
      <c r="AH435" s="178">
        <v>1866.9591000000003</v>
      </c>
      <c r="AI435" s="179" t="s">
        <v>46</v>
      </c>
      <c r="AJ435">
        <v>29.1</v>
      </c>
      <c r="AK435">
        <v>107</v>
      </c>
      <c r="AL435" s="180">
        <v>29.1</v>
      </c>
      <c r="AM435" s="130">
        <v>107</v>
      </c>
      <c r="AN435" s="178">
        <v>3.1137000000000001</v>
      </c>
      <c r="AO435" s="529"/>
      <c r="AP435" s="199">
        <v>948.54936676500029</v>
      </c>
      <c r="AQ435" s="174">
        <v>3.0363272715279936E-2</v>
      </c>
      <c r="AR435" s="188">
        <v>3.056681089404225E-2</v>
      </c>
    </row>
    <row r="436" spans="1:44" x14ac:dyDescent="0.25">
      <c r="A436" t="s">
        <v>43</v>
      </c>
      <c r="B436" s="130">
        <v>0</v>
      </c>
      <c r="C436" s="168">
        <v>0</v>
      </c>
      <c r="D436" s="529"/>
      <c r="E436" s="169" t="s">
        <v>186</v>
      </c>
      <c r="F436" s="170">
        <v>1.7463472749560525E-2</v>
      </c>
      <c r="G436" s="171">
        <v>120425820.36603919</v>
      </c>
      <c r="H436" s="527"/>
      <c r="I436" s="172">
        <v>0</v>
      </c>
      <c r="J436" s="171">
        <v>0</v>
      </c>
      <c r="K436" s="527"/>
      <c r="L436" s="173">
        <v>54.625152118035373</v>
      </c>
      <c r="M436" s="174">
        <v>2.2377017153999354E-3</v>
      </c>
      <c r="N436" s="175" t="s">
        <v>43</v>
      </c>
      <c r="O436">
        <v>6573.8</v>
      </c>
      <c r="P436" s="130">
        <v>6573.8</v>
      </c>
      <c r="Q436" s="529"/>
      <c r="R436" s="176" t="s">
        <v>186</v>
      </c>
      <c r="S436" s="176" t="s">
        <v>186</v>
      </c>
      <c r="T436" s="177">
        <v>262.35000000000036</v>
      </c>
      <c r="U436" s="177">
        <v>1169.3055555555557</v>
      </c>
      <c r="V436" s="178">
        <v>306.76731250000046</v>
      </c>
      <c r="W436" s="179" t="s">
        <v>43</v>
      </c>
      <c r="X436" s="176" t="s">
        <v>186</v>
      </c>
      <c r="Y436" s="176" t="s">
        <v>186</v>
      </c>
      <c r="Z436" s="130">
        <v>0.64827586206896004</v>
      </c>
      <c r="AA436" s="130">
        <v>226.39999999999998</v>
      </c>
      <c r="AB436" s="178">
        <v>0.14676965517241253</v>
      </c>
      <c r="AC436" s="152"/>
      <c r="AD436">
        <v>29891</v>
      </c>
      <c r="AE436">
        <v>268</v>
      </c>
      <c r="AF436" s="151">
        <v>29891</v>
      </c>
      <c r="AG436" s="130">
        <v>268</v>
      </c>
      <c r="AH436" s="178">
        <v>8010.7880000000005</v>
      </c>
      <c r="AI436" s="179" t="s">
        <v>43</v>
      </c>
      <c r="AJ436">
        <v>396.5</v>
      </c>
      <c r="AK436">
        <v>150</v>
      </c>
      <c r="AL436" s="180">
        <v>396.5</v>
      </c>
      <c r="AM436" s="130">
        <v>150</v>
      </c>
      <c r="AN436" s="178">
        <v>59.475000000000001</v>
      </c>
      <c r="AO436" s="529"/>
      <c r="AP436" s="199">
        <v>3649.098336986794</v>
      </c>
      <c r="AQ436" s="174">
        <v>0.11680843596857776</v>
      </c>
      <c r="AR436" s="188">
        <v>0.1175914535485356</v>
      </c>
    </row>
    <row r="437" spans="1:44" x14ac:dyDescent="0.25">
      <c r="A437" t="s">
        <v>47</v>
      </c>
      <c r="B437" s="169" t="s">
        <v>186</v>
      </c>
      <c r="C437" s="168">
        <v>198372428.57142857</v>
      </c>
      <c r="D437" s="529"/>
      <c r="E437" s="169" t="s">
        <v>186</v>
      </c>
      <c r="F437" s="170">
        <v>1.7463472749560525E-2</v>
      </c>
      <c r="G437" s="171">
        <v>120425820.36603919</v>
      </c>
      <c r="H437" s="527"/>
      <c r="I437" s="172">
        <v>4.3022308838409186E-3</v>
      </c>
      <c r="J437" s="171">
        <v>3492008.9504106934</v>
      </c>
      <c r="K437" s="527"/>
      <c r="L437" s="173">
        <v>146.19086097794164</v>
      </c>
      <c r="M437" s="174">
        <v>5.9886614078302177E-3</v>
      </c>
      <c r="N437" s="175" t="s">
        <v>47</v>
      </c>
      <c r="O437">
        <v>5602.3</v>
      </c>
      <c r="P437" s="130">
        <v>5602.3</v>
      </c>
      <c r="Q437" s="529"/>
      <c r="R437">
        <v>7181.9</v>
      </c>
      <c r="S437">
        <v>1219</v>
      </c>
      <c r="T437" s="177">
        <v>7181.9</v>
      </c>
      <c r="U437" s="177">
        <v>1219</v>
      </c>
      <c r="V437" s="178">
        <v>8754.7361000000001</v>
      </c>
      <c r="W437" s="179" t="s">
        <v>47</v>
      </c>
      <c r="X437" s="176" t="s">
        <v>186</v>
      </c>
      <c r="Y437" s="176" t="s">
        <v>186</v>
      </c>
      <c r="Z437" s="130">
        <v>0.64827586206896004</v>
      </c>
      <c r="AA437" s="130">
        <v>226.39999999999998</v>
      </c>
      <c r="AB437" s="178">
        <v>0.14676965517241253</v>
      </c>
      <c r="AC437" s="152"/>
      <c r="AD437">
        <v>217.8</v>
      </c>
      <c r="AE437">
        <v>402</v>
      </c>
      <c r="AF437" s="151">
        <v>4288.9400000000051</v>
      </c>
      <c r="AG437" s="130">
        <v>402</v>
      </c>
      <c r="AH437" s="178">
        <v>1724.1538800000019</v>
      </c>
      <c r="AI437" s="179" t="s">
        <v>47</v>
      </c>
      <c r="AJ437">
        <v>3</v>
      </c>
      <c r="AK437">
        <v>108</v>
      </c>
      <c r="AL437" s="180">
        <v>3</v>
      </c>
      <c r="AM437" s="130">
        <v>108</v>
      </c>
      <c r="AN437" s="178">
        <v>0.32400000000000001</v>
      </c>
      <c r="AO437" s="529"/>
      <c r="AP437" s="199">
        <v>4564.8095425497941</v>
      </c>
      <c r="AQ437" s="174">
        <v>0.14612055196078155</v>
      </c>
      <c r="AR437" s="188">
        <v>0.14710006136033565</v>
      </c>
    </row>
    <row r="438" spans="1:44" x14ac:dyDescent="0.25">
      <c r="A438" t="s">
        <v>48</v>
      </c>
      <c r="B438" s="167">
        <v>1427100000</v>
      </c>
      <c r="C438" s="168">
        <v>1427100000</v>
      </c>
      <c r="D438" s="529"/>
      <c r="E438" s="169" t="s">
        <v>186</v>
      </c>
      <c r="F438" s="170">
        <v>1.7463472749560525E-2</v>
      </c>
      <c r="G438" s="171">
        <v>120425820.36603919</v>
      </c>
      <c r="H438" s="527"/>
      <c r="I438" s="172">
        <v>3.0950438720462756E-2</v>
      </c>
      <c r="J438" s="171">
        <v>25121666.397992887</v>
      </c>
      <c r="K438" s="527"/>
      <c r="L438" s="173">
        <v>713.35289999616498</v>
      </c>
      <c r="M438" s="174">
        <v>2.9222271172035831E-2</v>
      </c>
      <c r="N438" s="175" t="s">
        <v>48</v>
      </c>
      <c r="O438">
        <v>501</v>
      </c>
      <c r="P438" s="130">
        <v>501</v>
      </c>
      <c r="Q438" s="529"/>
      <c r="R438">
        <v>16.399999999999999</v>
      </c>
      <c r="S438">
        <v>870</v>
      </c>
      <c r="T438" s="177">
        <v>16.399999999999999</v>
      </c>
      <c r="U438" s="177">
        <v>870</v>
      </c>
      <c r="V438" s="178">
        <v>14.267999999999999</v>
      </c>
      <c r="W438" s="179" t="s">
        <v>48</v>
      </c>
      <c r="X438" s="176" t="s">
        <v>186</v>
      </c>
      <c r="Y438" s="176" t="s">
        <v>186</v>
      </c>
      <c r="Z438" s="130">
        <v>0.64827586206896004</v>
      </c>
      <c r="AA438" s="130">
        <v>226.39999999999998</v>
      </c>
      <c r="AB438" s="178">
        <v>0.14676965517241253</v>
      </c>
      <c r="AC438" s="152"/>
      <c r="AD438">
        <v>2488.3000000000002</v>
      </c>
      <c r="AE438">
        <v>264</v>
      </c>
      <c r="AF438" s="151">
        <v>4288.9400000000051</v>
      </c>
      <c r="AG438" s="130">
        <v>264</v>
      </c>
      <c r="AH438" s="178">
        <v>1132.2801600000014</v>
      </c>
      <c r="AI438" s="179" t="s">
        <v>48</v>
      </c>
      <c r="AJ438">
        <v>11.3</v>
      </c>
      <c r="AK438">
        <v>123</v>
      </c>
      <c r="AL438" s="180">
        <v>11.3</v>
      </c>
      <c r="AM438" s="130">
        <v>123</v>
      </c>
      <c r="AN438" s="178">
        <v>1.3899000000000001</v>
      </c>
      <c r="AO438" s="529"/>
      <c r="AP438" s="199">
        <v>500.10575179779369</v>
      </c>
      <c r="AQ438" s="174">
        <v>1.6008494507886273E-2</v>
      </c>
      <c r="AR438" s="188">
        <v>1.6115806385871741E-2</v>
      </c>
    </row>
    <row r="439" spans="1:44" x14ac:dyDescent="0.25">
      <c r="A439" t="s">
        <v>49</v>
      </c>
      <c r="B439" s="167">
        <v>1018755000</v>
      </c>
      <c r="C439" s="168">
        <v>1018755000</v>
      </c>
      <c r="D439" s="529"/>
      <c r="E439" s="168">
        <v>0</v>
      </c>
      <c r="F439" s="170">
        <v>0</v>
      </c>
      <c r="G439" s="171">
        <v>0</v>
      </c>
      <c r="H439" s="527"/>
      <c r="I439" s="172">
        <v>2.2094397168148719E-2</v>
      </c>
      <c r="J439" s="171">
        <v>17933447.727059942</v>
      </c>
      <c r="K439" s="527"/>
      <c r="L439" s="173">
        <v>470.24187988899445</v>
      </c>
      <c r="M439" s="174">
        <v>1.9263306745704648E-2</v>
      </c>
      <c r="N439" s="175" t="s">
        <v>49</v>
      </c>
      <c r="O439">
        <v>13.2</v>
      </c>
      <c r="P439" s="130">
        <v>13.2</v>
      </c>
      <c r="Q439" s="529"/>
      <c r="R439">
        <v>13.7</v>
      </c>
      <c r="S439">
        <v>865</v>
      </c>
      <c r="T439" s="177">
        <v>13.7</v>
      </c>
      <c r="U439" s="177">
        <v>865</v>
      </c>
      <c r="V439" s="178">
        <v>11.8505</v>
      </c>
      <c r="W439" s="179" t="s">
        <v>49</v>
      </c>
      <c r="X439">
        <v>7.8</v>
      </c>
      <c r="Y439">
        <v>486</v>
      </c>
      <c r="Z439" s="130">
        <v>7.8</v>
      </c>
      <c r="AA439" s="130">
        <v>486</v>
      </c>
      <c r="AB439" s="178">
        <v>3.7907999999999999</v>
      </c>
      <c r="AC439" s="152"/>
      <c r="AD439">
        <v>22.9</v>
      </c>
      <c r="AE439">
        <v>198</v>
      </c>
      <c r="AF439" s="151">
        <v>22.9</v>
      </c>
      <c r="AG439" s="130">
        <v>198</v>
      </c>
      <c r="AH439" s="178">
        <v>4.5341999999999993</v>
      </c>
      <c r="AI439" s="179" t="s">
        <v>49</v>
      </c>
      <c r="AJ439">
        <v>1.7</v>
      </c>
      <c r="AK439">
        <v>91</v>
      </c>
      <c r="AL439" s="180">
        <v>1.7</v>
      </c>
      <c r="AM439" s="130">
        <v>91</v>
      </c>
      <c r="AN439" s="178">
        <v>0.1547</v>
      </c>
      <c r="AO439" s="529"/>
      <c r="AP439" s="199">
        <v>8.8558351199999983</v>
      </c>
      <c r="AQ439" s="174">
        <v>2.8347721931138125E-4</v>
      </c>
      <c r="AR439" s="188">
        <v>2.8537748999301325E-4</v>
      </c>
    </row>
    <row r="440" spans="1:44" x14ac:dyDescent="0.25">
      <c r="A440" t="s">
        <v>52</v>
      </c>
      <c r="B440" s="169" t="s">
        <v>186</v>
      </c>
      <c r="C440" s="168">
        <v>198372428.57142857</v>
      </c>
      <c r="D440" s="529"/>
      <c r="E440" s="169" t="s">
        <v>186</v>
      </c>
      <c r="F440" s="170">
        <v>1.7463472749560525E-2</v>
      </c>
      <c r="G440" s="171">
        <v>120425820.36603919</v>
      </c>
      <c r="H440" s="527"/>
      <c r="I440" s="172">
        <v>4.3022308838409186E-3</v>
      </c>
      <c r="J440" s="171">
        <v>3492008.9504106934</v>
      </c>
      <c r="K440" s="527"/>
      <c r="L440" s="173">
        <v>146.19086097794164</v>
      </c>
      <c r="M440" s="174">
        <v>5.9886614078302177E-3</v>
      </c>
      <c r="N440" s="175" t="s">
        <v>52</v>
      </c>
      <c r="O440" s="181" t="s">
        <v>61</v>
      </c>
      <c r="P440" s="180">
        <v>2.4666666666666668</v>
      </c>
      <c r="Q440" s="529"/>
      <c r="R440" s="181" t="s">
        <v>61</v>
      </c>
      <c r="S440" s="181" t="s">
        <v>61</v>
      </c>
      <c r="T440" s="177">
        <v>2.6166666666666667</v>
      </c>
      <c r="U440" s="177">
        <v>1031</v>
      </c>
      <c r="V440" s="178">
        <v>2.6977833333333336</v>
      </c>
      <c r="W440" s="179" t="s">
        <v>52</v>
      </c>
      <c r="X440" s="181" t="s">
        <v>61</v>
      </c>
      <c r="Y440" s="181" t="s">
        <v>61</v>
      </c>
      <c r="Z440" s="130">
        <v>2.0666666666666669</v>
      </c>
      <c r="AA440" s="130">
        <v>210</v>
      </c>
      <c r="AB440" s="178">
        <v>0.43400000000000011</v>
      </c>
      <c r="AC440" s="152"/>
      <c r="AD440" s="181" t="s">
        <v>61</v>
      </c>
      <c r="AE440" s="181" t="s">
        <v>61</v>
      </c>
      <c r="AF440" s="182">
        <v>3.8000000000000003</v>
      </c>
      <c r="AG440" s="130">
        <v>212</v>
      </c>
      <c r="AH440" s="178">
        <v>0.80560000000000009</v>
      </c>
      <c r="AI440" s="179" t="s">
        <v>52</v>
      </c>
      <c r="AJ440" s="181" t="s">
        <v>61</v>
      </c>
      <c r="AK440" s="181" t="s">
        <v>61</v>
      </c>
      <c r="AL440" s="180">
        <v>3.9499999999999997</v>
      </c>
      <c r="AM440" s="130">
        <v>96</v>
      </c>
      <c r="AN440" s="178">
        <v>0.37919999999999993</v>
      </c>
      <c r="AO440" s="529"/>
      <c r="AP440" s="199">
        <v>1.8803037000000002</v>
      </c>
      <c r="AQ440" s="174">
        <v>6.0188932733528781E-5</v>
      </c>
      <c r="AR440" s="188">
        <v>6.0592405240102974E-5</v>
      </c>
    </row>
    <row r="441" spans="1:44" x14ac:dyDescent="0.25">
      <c r="A441" t="s">
        <v>51</v>
      </c>
      <c r="B441" s="167">
        <v>747306000</v>
      </c>
      <c r="C441" s="168">
        <v>747306000</v>
      </c>
      <c r="D441" s="529"/>
      <c r="E441" s="169" t="s">
        <v>186</v>
      </c>
      <c r="F441" s="170">
        <v>1.7463472749560525E-2</v>
      </c>
      <c r="G441" s="171">
        <v>120425820.36603919</v>
      </c>
      <c r="H441" s="527"/>
      <c r="I441" s="172">
        <v>1.6207307517647075E-2</v>
      </c>
      <c r="J441" s="171">
        <v>13155050.122078672</v>
      </c>
      <c r="K441" s="527"/>
      <c r="L441" s="173">
        <v>399.57028445341024</v>
      </c>
      <c r="M441" s="174">
        <v>1.636826766197743E-2</v>
      </c>
      <c r="N441" s="175" t="s">
        <v>51</v>
      </c>
      <c r="O441" s="184" t="s">
        <v>193</v>
      </c>
      <c r="P441" s="180">
        <v>16.55</v>
      </c>
      <c r="Q441" s="529"/>
      <c r="R441" s="184" t="s">
        <v>193</v>
      </c>
      <c r="S441" s="184" t="s">
        <v>193</v>
      </c>
      <c r="T441" s="177">
        <v>18.7</v>
      </c>
      <c r="U441" s="177">
        <v>1247</v>
      </c>
      <c r="V441" s="178">
        <v>23.318899999999999</v>
      </c>
      <c r="W441" s="179" t="s">
        <v>51</v>
      </c>
      <c r="X441" s="185" t="s">
        <v>193</v>
      </c>
      <c r="Y441" s="185" t="s">
        <v>193</v>
      </c>
      <c r="Z441" s="130">
        <v>0.5</v>
      </c>
      <c r="AA441" s="130">
        <v>281</v>
      </c>
      <c r="AB441" s="178">
        <v>0.14049999999999999</v>
      </c>
      <c r="AC441" s="152"/>
      <c r="AD441" s="184" t="s">
        <v>193</v>
      </c>
      <c r="AE441" s="184" t="s">
        <v>193</v>
      </c>
      <c r="AF441" s="151">
        <v>9.25</v>
      </c>
      <c r="AG441" s="130">
        <v>250</v>
      </c>
      <c r="AH441" s="178">
        <v>2.3125</v>
      </c>
      <c r="AI441" s="179" t="s">
        <v>51</v>
      </c>
      <c r="AJ441" s="184" t="s">
        <v>193</v>
      </c>
      <c r="AK441" s="184" t="s">
        <v>193</v>
      </c>
      <c r="AL441" s="180">
        <v>16.850000000000001</v>
      </c>
      <c r="AM441" s="130">
        <v>106</v>
      </c>
      <c r="AN441" s="178">
        <v>1.7861000000000002</v>
      </c>
      <c r="AO441" s="529"/>
      <c r="AP441" s="199">
        <v>12.0042648</v>
      </c>
      <c r="AQ441" s="174">
        <v>3.8425914205384332E-4</v>
      </c>
      <c r="AR441" s="188">
        <v>3.8683499765016871E-4</v>
      </c>
    </row>
    <row r="442" spans="1:44" x14ac:dyDescent="0.25">
      <c r="A442" t="s">
        <v>50</v>
      </c>
      <c r="B442" s="130">
        <v>0</v>
      </c>
      <c r="C442" s="168">
        <v>0</v>
      </c>
      <c r="D442" s="529"/>
      <c r="E442" s="168">
        <v>0</v>
      </c>
      <c r="F442" s="170">
        <v>0</v>
      </c>
      <c r="G442" s="171">
        <v>0</v>
      </c>
      <c r="H442" s="527"/>
      <c r="I442" s="172">
        <v>0</v>
      </c>
      <c r="J442" s="171">
        <v>0</v>
      </c>
      <c r="K442" s="527"/>
      <c r="L442" s="173">
        <v>0</v>
      </c>
      <c r="M442" s="174">
        <v>0</v>
      </c>
      <c r="N442" s="175" t="s">
        <v>50</v>
      </c>
      <c r="O442" s="181" t="s">
        <v>61</v>
      </c>
      <c r="P442" s="180">
        <v>2.4666666666666668</v>
      </c>
      <c r="Q442" s="529"/>
      <c r="R442" s="181" t="s">
        <v>61</v>
      </c>
      <c r="S442" s="181" t="s">
        <v>61</v>
      </c>
      <c r="T442" s="177">
        <v>2.6166666666666667</v>
      </c>
      <c r="U442" s="177">
        <v>1031</v>
      </c>
      <c r="V442" s="178">
        <v>2.6977833333333336</v>
      </c>
      <c r="W442" s="179" t="s">
        <v>50</v>
      </c>
      <c r="X442" s="181" t="s">
        <v>61</v>
      </c>
      <c r="Y442" s="181" t="s">
        <v>61</v>
      </c>
      <c r="Z442" s="130">
        <v>2.0666666666666669</v>
      </c>
      <c r="AA442" s="130">
        <v>210</v>
      </c>
      <c r="AB442" s="178">
        <v>0.43400000000000011</v>
      </c>
      <c r="AC442" s="152"/>
      <c r="AD442" s="181" t="s">
        <v>61</v>
      </c>
      <c r="AE442" s="181" t="s">
        <v>61</v>
      </c>
      <c r="AF442" s="182">
        <v>3.8000000000000003</v>
      </c>
      <c r="AG442" s="130">
        <v>212</v>
      </c>
      <c r="AH442" s="178">
        <v>0.80560000000000009</v>
      </c>
      <c r="AI442" s="179" t="s">
        <v>50</v>
      </c>
      <c r="AJ442" s="181" t="s">
        <v>61</v>
      </c>
      <c r="AK442" s="181" t="s">
        <v>61</v>
      </c>
      <c r="AL442" s="180">
        <v>3.9499999999999997</v>
      </c>
      <c r="AM442" s="130">
        <v>96</v>
      </c>
      <c r="AN442" s="178">
        <v>0.37919999999999993</v>
      </c>
      <c r="AO442" s="529"/>
      <c r="AP442" s="199">
        <v>1.8803037000000002</v>
      </c>
      <c r="AQ442" s="174">
        <v>6.0188932733528781E-5</v>
      </c>
      <c r="AR442" s="188">
        <v>6.0592405240102974E-5</v>
      </c>
    </row>
    <row r="443" spans="1:44" x14ac:dyDescent="0.25">
      <c r="A443" t="s">
        <v>53</v>
      </c>
      <c r="B443" s="169" t="s">
        <v>186</v>
      </c>
      <c r="C443" s="168">
        <v>198372428.57142857</v>
      </c>
      <c r="D443" s="529"/>
      <c r="E443" s="169" t="s">
        <v>186</v>
      </c>
      <c r="F443" s="170">
        <v>1.7463472749560525E-2</v>
      </c>
      <c r="G443" s="171">
        <v>120425820.36603919</v>
      </c>
      <c r="H443" s="527"/>
      <c r="I443" s="172">
        <v>4.3022308838409186E-3</v>
      </c>
      <c r="J443" s="171">
        <v>3492008.9504106934</v>
      </c>
      <c r="K443" s="527"/>
      <c r="L443" s="173">
        <v>146.19086097794164</v>
      </c>
      <c r="M443" s="174">
        <v>5.9886614078302177E-3</v>
      </c>
      <c r="N443" s="175" t="s">
        <v>53</v>
      </c>
      <c r="O443">
        <v>381.8</v>
      </c>
      <c r="P443" s="130">
        <v>381.8</v>
      </c>
      <c r="Q443" s="529"/>
      <c r="R443">
        <v>430.8</v>
      </c>
      <c r="S443">
        <v>1342</v>
      </c>
      <c r="T443" s="177">
        <v>471.78333333333347</v>
      </c>
      <c r="U443" s="177">
        <v>1345.7631578947369</v>
      </c>
      <c r="V443" s="178">
        <v>634.90862850877215</v>
      </c>
      <c r="W443" s="179" t="s">
        <v>53</v>
      </c>
      <c r="X443">
        <v>24</v>
      </c>
      <c r="Y443">
        <v>434</v>
      </c>
      <c r="Z443" s="130">
        <v>24</v>
      </c>
      <c r="AA443" s="130">
        <v>434</v>
      </c>
      <c r="AB443" s="178">
        <v>10.416</v>
      </c>
      <c r="AC443" s="152"/>
      <c r="AD443">
        <v>125.6</v>
      </c>
      <c r="AE443">
        <v>379</v>
      </c>
      <c r="AF443" s="151">
        <v>125.6</v>
      </c>
      <c r="AG443" s="130">
        <v>379</v>
      </c>
      <c r="AH443" s="178">
        <v>47.602399999999996</v>
      </c>
      <c r="AI443" s="179" t="s">
        <v>53</v>
      </c>
      <c r="AJ443">
        <v>193.4</v>
      </c>
      <c r="AK443">
        <v>120</v>
      </c>
      <c r="AL443" s="180">
        <v>46.150000000000034</v>
      </c>
      <c r="AM443" s="130">
        <v>120</v>
      </c>
      <c r="AN443" s="178">
        <v>5.5380000000000038</v>
      </c>
      <c r="AO443" s="529"/>
      <c r="AP443" s="199">
        <v>304.25136641842118</v>
      </c>
      <c r="AQ443" s="174">
        <v>9.7391527908191472E-3</v>
      </c>
      <c r="AR443" s="188">
        <v>9.8044385536655756E-3</v>
      </c>
    </row>
    <row r="444" spans="1:44" x14ac:dyDescent="0.25">
      <c r="A444" t="s">
        <v>54</v>
      </c>
      <c r="B444" s="169" t="s">
        <v>186</v>
      </c>
      <c r="C444" s="168">
        <v>198372428.57142857</v>
      </c>
      <c r="D444" s="529"/>
      <c r="E444" s="168">
        <v>988095000</v>
      </c>
      <c r="F444" s="170">
        <v>0.1448358382051933</v>
      </c>
      <c r="G444" s="171">
        <v>998768966.76820815</v>
      </c>
      <c r="H444" s="527"/>
      <c r="I444" s="172">
        <v>4.3022308838409186E-3</v>
      </c>
      <c r="J444" s="171">
        <v>3492008.9504106934</v>
      </c>
      <c r="K444" s="527"/>
      <c r="L444" s="173">
        <v>544.6073121859655</v>
      </c>
      <c r="M444" s="174">
        <v>2.2309662663539204E-2</v>
      </c>
      <c r="N444" s="175" t="s">
        <v>54</v>
      </c>
      <c r="O444">
        <v>2294.5</v>
      </c>
      <c r="P444" s="130">
        <v>2294.5</v>
      </c>
      <c r="Q444" s="529"/>
      <c r="R444">
        <v>701.1</v>
      </c>
      <c r="S444">
        <v>1388</v>
      </c>
      <c r="T444" s="177">
        <v>471.78333333333347</v>
      </c>
      <c r="U444" s="177">
        <v>1345.7631578947369</v>
      </c>
      <c r="V444" s="178">
        <v>634.90862850877215</v>
      </c>
      <c r="W444" s="179" t="s">
        <v>54</v>
      </c>
      <c r="X444" s="176" t="s">
        <v>186</v>
      </c>
      <c r="Y444" s="176" t="s">
        <v>186</v>
      </c>
      <c r="Z444" s="130">
        <v>0.64827586206896004</v>
      </c>
      <c r="AA444" s="130">
        <v>226.39999999999998</v>
      </c>
      <c r="AB444" s="178">
        <v>0.14676965517241253</v>
      </c>
      <c r="AC444" s="152"/>
      <c r="AD444">
        <v>9089.7000000000007</v>
      </c>
      <c r="AE444">
        <v>264</v>
      </c>
      <c r="AF444" s="151">
        <v>9089.7000000000007</v>
      </c>
      <c r="AG444" s="130">
        <v>264</v>
      </c>
      <c r="AH444" s="178">
        <v>2399.6808000000001</v>
      </c>
      <c r="AI444" s="179" t="s">
        <v>54</v>
      </c>
      <c r="AJ444">
        <v>3</v>
      </c>
      <c r="AK444">
        <v>123</v>
      </c>
      <c r="AL444" s="180">
        <v>3</v>
      </c>
      <c r="AM444" s="130">
        <v>123</v>
      </c>
      <c r="AN444" s="178">
        <v>0.36899999999999999</v>
      </c>
      <c r="AO444" s="529"/>
      <c r="AP444" s="199">
        <v>1322.0918243202143</v>
      </c>
      <c r="AQ444" s="174">
        <v>4.2320448490080466E-2</v>
      </c>
      <c r="AR444" s="188">
        <v>4.2604140801210694E-2</v>
      </c>
    </row>
    <row r="445" spans="1:44" x14ac:dyDescent="0.25">
      <c r="A445" t="s">
        <v>56</v>
      </c>
      <c r="B445" s="167">
        <v>4259532000</v>
      </c>
      <c r="C445" s="168">
        <v>4259532000</v>
      </c>
      <c r="D445" s="529"/>
      <c r="E445" s="130">
        <v>0</v>
      </c>
      <c r="F445" s="170">
        <v>0</v>
      </c>
      <c r="G445" s="171">
        <v>0</v>
      </c>
      <c r="H445" s="527"/>
      <c r="I445" s="172">
        <v>9.2379219496776799E-2</v>
      </c>
      <c r="J445" s="171">
        <v>74981810.60582681</v>
      </c>
      <c r="K445" s="527"/>
      <c r="L445" s="173">
        <v>1966.1354644908029</v>
      </c>
      <c r="M445" s="174">
        <v>8.0542104342206711E-2</v>
      </c>
      <c r="N445" s="175" t="s">
        <v>56</v>
      </c>
      <c r="O445">
        <v>298.3</v>
      </c>
      <c r="P445" s="130">
        <v>298.3</v>
      </c>
      <c r="Q445" s="529"/>
      <c r="R445">
        <v>19.899999999999999</v>
      </c>
      <c r="S445">
        <v>1006</v>
      </c>
      <c r="T445" s="177">
        <v>19.899999999999999</v>
      </c>
      <c r="U445" s="177">
        <v>1006</v>
      </c>
      <c r="V445" s="178">
        <v>20.019400000000001</v>
      </c>
      <c r="W445" s="179" t="s">
        <v>56</v>
      </c>
      <c r="X445" s="176" t="s">
        <v>186</v>
      </c>
      <c r="Y445" s="176" t="s">
        <v>186</v>
      </c>
      <c r="Z445" s="130">
        <v>0.64827586206896004</v>
      </c>
      <c r="AA445" s="130">
        <v>226.39999999999998</v>
      </c>
      <c r="AB445" s="178">
        <v>0.14676965517241253</v>
      </c>
      <c r="AC445" s="152"/>
      <c r="AD445" s="176" t="s">
        <v>186</v>
      </c>
      <c r="AE445" s="176" t="s">
        <v>186</v>
      </c>
      <c r="AF445" s="151">
        <v>443.05000000000047</v>
      </c>
      <c r="AG445" s="130">
        <v>231.35135135135135</v>
      </c>
      <c r="AH445" s="178">
        <v>102.50021621621632</v>
      </c>
      <c r="AI445" s="179" t="s">
        <v>56</v>
      </c>
      <c r="AJ445" s="176" t="s">
        <v>186</v>
      </c>
      <c r="AK445" s="176" t="s">
        <v>186</v>
      </c>
      <c r="AL445" s="180">
        <v>37.766666666666779</v>
      </c>
      <c r="AM445" s="130">
        <v>142.64705882352942</v>
      </c>
      <c r="AN445" s="178">
        <v>5.3873039215686447</v>
      </c>
      <c r="AO445" s="529"/>
      <c r="AP445" s="199">
        <v>55.780187273812224</v>
      </c>
      <c r="AQ445" s="174">
        <v>1.7855359959601854E-3</v>
      </c>
      <c r="AR445" s="188">
        <v>1.7975052177282131E-3</v>
      </c>
    </row>
    <row r="446" spans="1:44" x14ac:dyDescent="0.25">
      <c r="A446" t="s">
        <v>55</v>
      </c>
      <c r="B446" s="167">
        <v>1887119000</v>
      </c>
      <c r="C446" s="168">
        <v>1887119000</v>
      </c>
      <c r="D446" s="529"/>
      <c r="E446" s="168">
        <v>573317000</v>
      </c>
      <c r="F446" s="170">
        <v>8.4037312457088439E-2</v>
      </c>
      <c r="G446" s="171">
        <v>579510297.81614995</v>
      </c>
      <c r="H446" s="527"/>
      <c r="I446" s="172">
        <v>4.0927167660094563E-2</v>
      </c>
      <c r="J446" s="171">
        <v>33219517.883339591</v>
      </c>
      <c r="K446" s="527"/>
      <c r="L446" s="173">
        <v>1133.9314228012881</v>
      </c>
      <c r="M446" s="174">
        <v>4.6451134533510408E-2</v>
      </c>
      <c r="N446" s="175" t="s">
        <v>55</v>
      </c>
      <c r="O446">
        <v>451.5</v>
      </c>
      <c r="P446" s="130">
        <v>451.5</v>
      </c>
      <c r="Q446" s="529"/>
      <c r="R446" s="176" t="s">
        <v>186</v>
      </c>
      <c r="S446" s="176" t="s">
        <v>186</v>
      </c>
      <c r="T446" s="177">
        <v>262.35000000000036</v>
      </c>
      <c r="U446" s="177">
        <v>1169.3055555555557</v>
      </c>
      <c r="V446" s="178">
        <v>306.76731250000046</v>
      </c>
      <c r="W446" s="179" t="s">
        <v>55</v>
      </c>
      <c r="X446" s="176" t="s">
        <v>186</v>
      </c>
      <c r="Y446" s="176" t="s">
        <v>186</v>
      </c>
      <c r="Z446" s="130">
        <v>0.64827586206896004</v>
      </c>
      <c r="AA446" s="130">
        <v>226.39999999999998</v>
      </c>
      <c r="AB446" s="178">
        <v>0.14676965517241253</v>
      </c>
      <c r="AC446" s="152"/>
      <c r="AD446">
        <v>2042.5</v>
      </c>
      <c r="AE446" s="176" t="s">
        <v>186</v>
      </c>
      <c r="AF446" s="151">
        <v>2042.5</v>
      </c>
      <c r="AG446" s="130">
        <v>231.35135135135135</v>
      </c>
      <c r="AH446" s="178">
        <v>472.53513513513519</v>
      </c>
      <c r="AI446" s="179" t="s">
        <v>55</v>
      </c>
      <c r="AJ446">
        <v>5.6</v>
      </c>
      <c r="AK446">
        <v>95</v>
      </c>
      <c r="AL446" s="180">
        <v>5.6</v>
      </c>
      <c r="AM446" s="130">
        <v>95</v>
      </c>
      <c r="AN446" s="178">
        <v>0.53200000000000003</v>
      </c>
      <c r="AO446" s="529"/>
      <c r="AP446" s="199">
        <v>339.7598182516582</v>
      </c>
      <c r="AQ446" s="174">
        <v>1.0875786101098996E-2</v>
      </c>
      <c r="AR446" s="188">
        <v>1.0948691209727558E-2</v>
      </c>
    </row>
    <row r="447" spans="1:44" x14ac:dyDescent="0.25">
      <c r="A447" t="s">
        <v>58</v>
      </c>
      <c r="B447" s="130">
        <v>0</v>
      </c>
      <c r="C447" s="168">
        <v>0</v>
      </c>
      <c r="D447" s="529"/>
      <c r="E447" s="168">
        <v>0</v>
      </c>
      <c r="F447" s="170">
        <v>0</v>
      </c>
      <c r="G447" s="171">
        <v>0</v>
      </c>
      <c r="H447" s="527"/>
      <c r="I447" s="172">
        <v>0</v>
      </c>
      <c r="J447" s="171">
        <v>0</v>
      </c>
      <c r="K447" s="527"/>
      <c r="L447" s="173">
        <v>0</v>
      </c>
      <c r="M447" s="174">
        <v>0</v>
      </c>
      <c r="N447" s="175" t="s">
        <v>58</v>
      </c>
      <c r="O447">
        <v>15.5</v>
      </c>
      <c r="P447" s="130">
        <v>15.5</v>
      </c>
      <c r="Q447" s="529"/>
      <c r="R447">
        <v>18.600000000000001</v>
      </c>
      <c r="S447">
        <v>1150</v>
      </c>
      <c r="T447" s="177">
        <v>18.600000000000001</v>
      </c>
      <c r="U447" s="177">
        <v>1150</v>
      </c>
      <c r="V447" s="178">
        <v>21.39</v>
      </c>
      <c r="W447" s="179" t="s">
        <v>58</v>
      </c>
      <c r="X447" s="176" t="s">
        <v>186</v>
      </c>
      <c r="Y447" s="176" t="s">
        <v>186</v>
      </c>
      <c r="Z447" s="130">
        <v>0.64827586206896004</v>
      </c>
      <c r="AA447" s="130">
        <v>226.39999999999998</v>
      </c>
      <c r="AB447" s="178">
        <v>0.14676965517241253</v>
      </c>
      <c r="AC447" s="152"/>
      <c r="AD447">
        <v>14.6</v>
      </c>
      <c r="AE447">
        <v>235</v>
      </c>
      <c r="AF447" s="151">
        <v>14.6</v>
      </c>
      <c r="AG447" s="130">
        <v>235</v>
      </c>
      <c r="AH447" s="178">
        <v>3.4309999999999996</v>
      </c>
      <c r="AI447" s="179" t="s">
        <v>58</v>
      </c>
      <c r="AJ447">
        <v>3.7</v>
      </c>
      <c r="AK447">
        <v>122</v>
      </c>
      <c r="AL447" s="180">
        <v>3.7</v>
      </c>
      <c r="AM447" s="130">
        <v>122</v>
      </c>
      <c r="AN447" s="178">
        <v>0.45140000000000002</v>
      </c>
      <c r="AO447" s="529"/>
      <c r="AP447" s="199">
        <v>11.072590301793102</v>
      </c>
      <c r="AQ447" s="174">
        <v>3.544360375723071E-4</v>
      </c>
      <c r="AR447" s="188">
        <v>3.5681197597169095E-4</v>
      </c>
    </row>
    <row r="448" spans="1:44" x14ac:dyDescent="0.25">
      <c r="A448" t="s">
        <v>61</v>
      </c>
      <c r="B448" s="169" t="s">
        <v>186</v>
      </c>
      <c r="C448" s="168">
        <v>198372428.57142857</v>
      </c>
      <c r="D448" s="529"/>
      <c r="E448" s="168">
        <v>0</v>
      </c>
      <c r="F448" s="170">
        <v>0</v>
      </c>
      <c r="G448" s="171">
        <v>0</v>
      </c>
      <c r="H448" s="527"/>
      <c r="I448" s="172">
        <v>4.3022308838409186E-3</v>
      </c>
      <c r="J448" s="171">
        <v>3492008.9504106934</v>
      </c>
      <c r="K448" s="527"/>
      <c r="L448" s="173">
        <v>91.56570885990628</v>
      </c>
      <c r="M448" s="174">
        <v>3.7509596924302827E-3</v>
      </c>
      <c r="N448" s="175" t="s">
        <v>61</v>
      </c>
      <c r="O448">
        <v>6800</v>
      </c>
      <c r="P448" s="130">
        <v>6800</v>
      </c>
      <c r="Q448" s="529"/>
      <c r="R448">
        <v>6902.6</v>
      </c>
      <c r="S448">
        <v>1278</v>
      </c>
      <c r="T448" s="177">
        <v>6902.6</v>
      </c>
      <c r="U448" s="177">
        <v>1278</v>
      </c>
      <c r="V448" s="178">
        <v>8821.5228000000006</v>
      </c>
      <c r="W448" s="179" t="s">
        <v>61</v>
      </c>
      <c r="X448" s="176" t="s">
        <v>186</v>
      </c>
      <c r="Y448" s="176" t="s">
        <v>186</v>
      </c>
      <c r="Z448" s="130">
        <v>0.64827586206896004</v>
      </c>
      <c r="AA448" s="130">
        <v>226.39999999999998</v>
      </c>
      <c r="AB448" s="178">
        <v>0.14676965517241253</v>
      </c>
      <c r="AC448" s="152"/>
      <c r="AD448">
        <v>6953.3</v>
      </c>
      <c r="AE448">
        <v>265</v>
      </c>
      <c r="AF448" s="151">
        <v>6953.3</v>
      </c>
      <c r="AG448" s="130">
        <v>265</v>
      </c>
      <c r="AH448" s="178">
        <v>1842.6244999999999</v>
      </c>
      <c r="AI448" s="179" t="s">
        <v>61</v>
      </c>
      <c r="AJ448">
        <v>1.7</v>
      </c>
      <c r="AK448">
        <v>121</v>
      </c>
      <c r="AL448" s="180">
        <v>1.7</v>
      </c>
      <c r="AM448" s="130">
        <v>121</v>
      </c>
      <c r="AN448" s="178">
        <v>0.20569999999999999</v>
      </c>
      <c r="AO448" s="529"/>
      <c r="AP448" s="199">
        <v>4645.4560996617929</v>
      </c>
      <c r="AQ448" s="174">
        <v>0.14870206589451723</v>
      </c>
      <c r="AR448" s="188">
        <v>0.14969888030099365</v>
      </c>
    </row>
    <row r="449" spans="1:44" x14ac:dyDescent="0.25">
      <c r="A449" t="s">
        <v>65</v>
      </c>
      <c r="B449" s="130">
        <v>0</v>
      </c>
      <c r="C449" s="168">
        <v>0</v>
      </c>
      <c r="D449" s="529"/>
      <c r="E449" s="168">
        <v>0</v>
      </c>
      <c r="F449" s="170">
        <v>0</v>
      </c>
      <c r="G449" s="171">
        <v>0</v>
      </c>
      <c r="H449" s="527"/>
      <c r="I449" s="172">
        <v>0</v>
      </c>
      <c r="J449" s="171">
        <v>0</v>
      </c>
      <c r="K449" s="527"/>
      <c r="L449" s="173">
        <v>0</v>
      </c>
      <c r="M449" s="174">
        <v>0</v>
      </c>
      <c r="N449" s="175" t="s">
        <v>65</v>
      </c>
      <c r="O449">
        <v>1</v>
      </c>
      <c r="P449" s="130">
        <v>1</v>
      </c>
      <c r="Q449" s="529"/>
      <c r="R449">
        <v>1.4</v>
      </c>
      <c r="S449">
        <v>1022</v>
      </c>
      <c r="T449" s="177">
        <v>1.4</v>
      </c>
      <c r="U449" s="177">
        <v>1022</v>
      </c>
      <c r="V449" s="178">
        <v>1.4308000000000001</v>
      </c>
      <c r="W449" s="179" t="s">
        <v>65</v>
      </c>
      <c r="X449" s="176" t="s">
        <v>186</v>
      </c>
      <c r="Y449" s="176" t="s">
        <v>186</v>
      </c>
      <c r="Z449" s="130">
        <v>0.64827586206896004</v>
      </c>
      <c r="AA449" s="130">
        <v>226.39999999999998</v>
      </c>
      <c r="AB449" s="178">
        <v>0.14676965517241253</v>
      </c>
      <c r="AC449" s="152"/>
      <c r="AD449" s="176" t="s">
        <v>186</v>
      </c>
      <c r="AE449" s="176" t="s">
        <v>186</v>
      </c>
      <c r="AF449" s="151">
        <v>443.05000000000047</v>
      </c>
      <c r="AG449" s="130">
        <v>231.35135135135135</v>
      </c>
      <c r="AH449" s="178">
        <v>102.50021621621632</v>
      </c>
      <c r="AI449" s="179" t="s">
        <v>65</v>
      </c>
      <c r="AJ449">
        <v>1.3</v>
      </c>
      <c r="AK449">
        <v>99</v>
      </c>
      <c r="AL449" s="180">
        <v>1.3</v>
      </c>
      <c r="AM449" s="130">
        <v>99</v>
      </c>
      <c r="AN449" s="178">
        <v>0.12870000000000001</v>
      </c>
      <c r="AO449" s="529"/>
      <c r="AP449" s="199">
        <v>45.392345245576927</v>
      </c>
      <c r="AQ449" s="174">
        <v>1.4530189004058993E-3</v>
      </c>
      <c r="AR449" s="188">
        <v>1.4627591159442263E-3</v>
      </c>
    </row>
    <row r="450" spans="1:44" x14ac:dyDescent="0.25">
      <c r="A450" t="s">
        <v>62</v>
      </c>
      <c r="B450" s="130">
        <v>0</v>
      </c>
      <c r="C450" s="168">
        <v>0</v>
      </c>
      <c r="D450" s="529"/>
      <c r="E450" s="168">
        <v>0</v>
      </c>
      <c r="F450" s="170">
        <v>0</v>
      </c>
      <c r="G450" s="171">
        <v>0</v>
      </c>
      <c r="H450" s="527"/>
      <c r="I450" s="172">
        <v>0</v>
      </c>
      <c r="J450" s="171">
        <v>0</v>
      </c>
      <c r="K450" s="527"/>
      <c r="L450" s="173">
        <v>0</v>
      </c>
      <c r="M450" s="174">
        <v>0</v>
      </c>
      <c r="N450" s="175" t="s">
        <v>62</v>
      </c>
      <c r="O450" s="181" t="s">
        <v>61</v>
      </c>
      <c r="P450" s="180">
        <v>2.4666666666666668</v>
      </c>
      <c r="Q450" s="529"/>
      <c r="R450" s="181" t="s">
        <v>61</v>
      </c>
      <c r="S450" s="181" t="s">
        <v>61</v>
      </c>
      <c r="T450" s="177">
        <v>2.6166666666666667</v>
      </c>
      <c r="U450" s="177">
        <v>1031</v>
      </c>
      <c r="V450" s="178">
        <v>2.6977833333333336</v>
      </c>
      <c r="W450" s="179" t="s">
        <v>62</v>
      </c>
      <c r="X450" s="181" t="s">
        <v>61</v>
      </c>
      <c r="Y450" s="181" t="s">
        <v>61</v>
      </c>
      <c r="Z450" s="130">
        <v>2.0666666666666669</v>
      </c>
      <c r="AA450" s="130">
        <v>210</v>
      </c>
      <c r="AB450" s="178">
        <v>0.43400000000000011</v>
      </c>
      <c r="AC450" s="152"/>
      <c r="AD450" s="181" t="s">
        <v>61</v>
      </c>
      <c r="AE450" s="181" t="s">
        <v>61</v>
      </c>
      <c r="AF450" s="182">
        <v>3.8000000000000003</v>
      </c>
      <c r="AG450" s="130">
        <v>212</v>
      </c>
      <c r="AH450" s="178">
        <v>0.80560000000000009</v>
      </c>
      <c r="AI450" s="179" t="s">
        <v>62</v>
      </c>
      <c r="AJ450" s="181" t="s">
        <v>61</v>
      </c>
      <c r="AK450" s="181" t="s">
        <v>61</v>
      </c>
      <c r="AL450" s="180">
        <v>3.9499999999999997</v>
      </c>
      <c r="AM450" s="130">
        <v>96</v>
      </c>
      <c r="AN450" s="178">
        <v>0.37919999999999993</v>
      </c>
      <c r="AO450" s="529"/>
      <c r="AP450" s="199">
        <v>1.8803037000000002</v>
      </c>
      <c r="AQ450" s="174">
        <v>6.0188932733528781E-5</v>
      </c>
      <c r="AR450" s="188">
        <v>6.0592405240102974E-5</v>
      </c>
    </row>
    <row r="451" spans="1:44" x14ac:dyDescent="0.25">
      <c r="A451" t="s">
        <v>63</v>
      </c>
      <c r="B451" s="169" t="s">
        <v>186</v>
      </c>
      <c r="C451" s="168">
        <v>198372428.57142857</v>
      </c>
      <c r="D451" s="529"/>
      <c r="E451" s="169" t="s">
        <v>186</v>
      </c>
      <c r="F451" s="170">
        <v>1.7463472749560525E-2</v>
      </c>
      <c r="G451" s="171">
        <v>120425820.36603919</v>
      </c>
      <c r="H451" s="527"/>
      <c r="I451" s="172">
        <v>4.3022308838409186E-3</v>
      </c>
      <c r="J451" s="171">
        <v>3492008.9504106934</v>
      </c>
      <c r="K451" s="527"/>
      <c r="L451" s="173">
        <v>146.19086097794164</v>
      </c>
      <c r="M451" s="174">
        <v>5.9886614078302177E-3</v>
      </c>
      <c r="N451" s="175" t="s">
        <v>63</v>
      </c>
      <c r="O451">
        <v>49.7</v>
      </c>
      <c r="P451" s="130">
        <v>49.7</v>
      </c>
      <c r="Q451" s="529"/>
      <c r="R451">
        <v>23.6</v>
      </c>
      <c r="S451">
        <v>1215</v>
      </c>
      <c r="T451" s="177">
        <v>23.6</v>
      </c>
      <c r="U451" s="177">
        <v>1215</v>
      </c>
      <c r="V451" s="178">
        <v>28.673999999999999</v>
      </c>
      <c r="W451" s="179" t="s">
        <v>63</v>
      </c>
      <c r="X451">
        <v>88.8</v>
      </c>
      <c r="Y451">
        <v>403</v>
      </c>
      <c r="Z451" s="130">
        <v>88.8</v>
      </c>
      <c r="AA451" s="130">
        <v>403</v>
      </c>
      <c r="AB451" s="178">
        <v>35.7864</v>
      </c>
      <c r="AC451" s="152"/>
      <c r="AD451">
        <v>114.2</v>
      </c>
      <c r="AE451">
        <v>101</v>
      </c>
      <c r="AF451" s="151">
        <v>114.2</v>
      </c>
      <c r="AG451" s="130">
        <v>101</v>
      </c>
      <c r="AH451" s="178">
        <v>11.5342</v>
      </c>
      <c r="AI451" s="179" t="s">
        <v>63</v>
      </c>
      <c r="AJ451">
        <v>117</v>
      </c>
      <c r="AK451">
        <v>85</v>
      </c>
      <c r="AL451" s="180">
        <v>117</v>
      </c>
      <c r="AM451" s="130">
        <v>85</v>
      </c>
      <c r="AN451" s="178">
        <v>9.9450000000000003</v>
      </c>
      <c r="AO451" s="529"/>
      <c r="AP451" s="199">
        <v>37.435289759999989</v>
      </c>
      <c r="AQ451" s="174">
        <v>1.1983118137909306E-3</v>
      </c>
      <c r="AR451" s="188">
        <v>1.2063446173182534E-3</v>
      </c>
    </row>
    <row r="452" spans="1:44" x14ac:dyDescent="0.25">
      <c r="A452" t="s">
        <v>64</v>
      </c>
      <c r="B452" s="130">
        <v>0</v>
      </c>
      <c r="C452" s="168">
        <v>0</v>
      </c>
      <c r="D452" s="529"/>
      <c r="E452" s="168">
        <v>0</v>
      </c>
      <c r="F452" s="170">
        <v>0</v>
      </c>
      <c r="G452" s="171">
        <v>0</v>
      </c>
      <c r="H452" s="527"/>
      <c r="I452" s="172">
        <v>0</v>
      </c>
      <c r="J452" s="171">
        <v>0</v>
      </c>
      <c r="K452" s="527"/>
      <c r="L452" s="173">
        <v>0</v>
      </c>
      <c r="M452" s="174">
        <v>0</v>
      </c>
      <c r="N452" s="175" t="s">
        <v>64</v>
      </c>
      <c r="O452">
        <v>7.9</v>
      </c>
      <c r="P452" s="130">
        <v>7.9</v>
      </c>
      <c r="Q452" s="529"/>
      <c r="R452">
        <v>13.1</v>
      </c>
      <c r="S452">
        <v>972</v>
      </c>
      <c r="T452" s="177">
        <v>13.1</v>
      </c>
      <c r="U452" s="177">
        <v>972</v>
      </c>
      <c r="V452" s="178">
        <v>12.7332</v>
      </c>
      <c r="W452" s="179" t="s">
        <v>64</v>
      </c>
      <c r="X452" s="176" t="s">
        <v>186</v>
      </c>
      <c r="Y452" s="176" t="s">
        <v>186</v>
      </c>
      <c r="Z452" s="130">
        <v>0.64827586206896004</v>
      </c>
      <c r="AA452" s="130">
        <v>226.39999999999998</v>
      </c>
      <c r="AB452" s="178">
        <v>0.14676965517241253</v>
      </c>
      <c r="AC452" s="152"/>
      <c r="AD452">
        <v>2.1</v>
      </c>
      <c r="AE452">
        <v>306</v>
      </c>
      <c r="AF452" s="151">
        <v>2.1</v>
      </c>
      <c r="AG452" s="130">
        <v>306</v>
      </c>
      <c r="AH452" s="178">
        <v>0.64260000000000006</v>
      </c>
      <c r="AI452" s="179" t="s">
        <v>64</v>
      </c>
      <c r="AJ452">
        <v>21.5</v>
      </c>
      <c r="AK452">
        <v>135</v>
      </c>
      <c r="AL452" s="180">
        <v>21.5</v>
      </c>
      <c r="AM452" s="130">
        <v>135</v>
      </c>
      <c r="AN452" s="178">
        <v>2.9025000000000003</v>
      </c>
      <c r="AO452" s="529"/>
      <c r="AP452" s="199">
        <v>7.1547603417931036</v>
      </c>
      <c r="AQ452" s="174">
        <v>2.2902544356887903E-4</v>
      </c>
      <c r="AR452" s="188">
        <v>2.3056070039416789E-4</v>
      </c>
    </row>
    <row r="453" spans="1:44" x14ac:dyDescent="0.25">
      <c r="A453" t="s">
        <v>66</v>
      </c>
      <c r="B453" s="169" t="s">
        <v>186</v>
      </c>
      <c r="C453" s="168">
        <v>198372428.57142857</v>
      </c>
      <c r="D453" s="529"/>
      <c r="E453" s="169" t="s">
        <v>186</v>
      </c>
      <c r="F453" s="170">
        <v>1.7463472749560525E-2</v>
      </c>
      <c r="G453" s="171">
        <v>120425820.36603919</v>
      </c>
      <c r="H453" s="527"/>
      <c r="I453" s="172">
        <v>4.3022308838409186E-3</v>
      </c>
      <c r="J453" s="171">
        <v>3492008.9504106934</v>
      </c>
      <c r="K453" s="527"/>
      <c r="L453" s="173">
        <v>146.19086097794164</v>
      </c>
      <c r="M453" s="174">
        <v>5.9886614078302177E-3</v>
      </c>
      <c r="N453" s="175" t="s">
        <v>66</v>
      </c>
      <c r="O453">
        <v>38.200000000000003</v>
      </c>
      <c r="P453" s="130">
        <v>38.200000000000003</v>
      </c>
      <c r="Q453" s="529"/>
      <c r="R453">
        <v>44.4</v>
      </c>
      <c r="S453">
        <v>1118</v>
      </c>
      <c r="T453" s="177">
        <v>44.4</v>
      </c>
      <c r="U453" s="177">
        <v>1118</v>
      </c>
      <c r="V453" s="178">
        <v>49.639200000000002</v>
      </c>
      <c r="W453" s="179" t="s">
        <v>66</v>
      </c>
      <c r="X453">
        <v>123.2</v>
      </c>
      <c r="Y453">
        <v>88</v>
      </c>
      <c r="Z453" s="130">
        <v>123.2</v>
      </c>
      <c r="AA453" s="130">
        <v>88</v>
      </c>
      <c r="AB453" s="178">
        <v>10.841600000000001</v>
      </c>
      <c r="AC453" s="152"/>
      <c r="AD453">
        <v>34.4</v>
      </c>
      <c r="AE453">
        <v>226</v>
      </c>
      <c r="AF453" s="151">
        <v>34.4</v>
      </c>
      <c r="AG453" s="130">
        <v>226</v>
      </c>
      <c r="AH453" s="178">
        <v>7.7743999999999991</v>
      </c>
      <c r="AI453" s="179" t="s">
        <v>66</v>
      </c>
      <c r="AJ453">
        <v>37.1</v>
      </c>
      <c r="AK453">
        <v>82</v>
      </c>
      <c r="AL453" s="180">
        <v>37.1</v>
      </c>
      <c r="AM453" s="130">
        <v>82</v>
      </c>
      <c r="AN453" s="178">
        <v>3.0422000000000002</v>
      </c>
      <c r="AO453" s="529"/>
      <c r="AP453" s="199">
        <v>31.057147439999998</v>
      </c>
      <c r="AQ453" s="174">
        <v>9.9414608297661972E-4</v>
      </c>
      <c r="AR453" s="188">
        <v>1.0008102751093381E-3</v>
      </c>
    </row>
    <row r="454" spans="1:44" x14ac:dyDescent="0.25">
      <c r="A454" t="s">
        <v>59</v>
      </c>
      <c r="B454" s="167">
        <v>4249102000</v>
      </c>
      <c r="C454" s="168">
        <v>4249102000</v>
      </c>
      <c r="D454" s="529"/>
      <c r="E454" s="168">
        <v>1020256000</v>
      </c>
      <c r="F454" s="170">
        <v>0.14955002600344874</v>
      </c>
      <c r="G454" s="171">
        <v>1031277388.266376</v>
      </c>
      <c r="H454" s="527"/>
      <c r="I454" s="172">
        <v>9.2153017355473155E-2</v>
      </c>
      <c r="J454" s="171">
        <v>74798208.208986312</v>
      </c>
      <c r="K454" s="527"/>
      <c r="L454" s="173">
        <v>2429.1085577612243</v>
      </c>
      <c r="M454" s="174">
        <v>9.9507647591525847E-2</v>
      </c>
      <c r="N454" s="175" t="s">
        <v>59</v>
      </c>
      <c r="O454">
        <v>2168</v>
      </c>
      <c r="P454" s="130">
        <v>2168</v>
      </c>
      <c r="Q454" s="529"/>
      <c r="R454">
        <v>220.1</v>
      </c>
      <c r="S454">
        <v>1032</v>
      </c>
      <c r="T454" s="177">
        <v>220.1</v>
      </c>
      <c r="U454" s="177">
        <v>1032</v>
      </c>
      <c r="V454" s="178">
        <v>227.14320000000001</v>
      </c>
      <c r="W454" s="179" t="s">
        <v>59</v>
      </c>
      <c r="X454">
        <v>1.4</v>
      </c>
      <c r="Y454">
        <v>491</v>
      </c>
      <c r="Z454" s="130">
        <v>1.4</v>
      </c>
      <c r="AA454" s="130">
        <v>491</v>
      </c>
      <c r="AB454" s="178">
        <v>0.68740000000000001</v>
      </c>
      <c r="AC454" s="152"/>
      <c r="AD454">
        <v>10811.3</v>
      </c>
      <c r="AE454">
        <v>252</v>
      </c>
      <c r="AF454" s="151">
        <v>10811.3</v>
      </c>
      <c r="AG454" s="130">
        <v>252</v>
      </c>
      <c r="AH454" s="178">
        <v>2724.4476</v>
      </c>
      <c r="AI454" s="179" t="s">
        <v>59</v>
      </c>
      <c r="AJ454">
        <v>4.7</v>
      </c>
      <c r="AK454">
        <v>82</v>
      </c>
      <c r="AL454" s="180">
        <v>4.7</v>
      </c>
      <c r="AM454" s="130">
        <v>82</v>
      </c>
      <c r="AN454" s="178">
        <v>0.38539999999999996</v>
      </c>
      <c r="AO454" s="529"/>
      <c r="AP454" s="199">
        <v>1286.18026416</v>
      </c>
      <c r="AQ454" s="174">
        <v>4.1170911594078395E-2</v>
      </c>
      <c r="AR454" s="188">
        <v>4.1446898061097998E-2</v>
      </c>
    </row>
    <row r="455" spans="1:44" x14ac:dyDescent="0.25">
      <c r="A455" t="s">
        <v>60</v>
      </c>
      <c r="B455" s="130">
        <v>0</v>
      </c>
      <c r="C455" s="168">
        <v>0</v>
      </c>
      <c r="D455" s="529"/>
      <c r="E455" s="168">
        <v>0</v>
      </c>
      <c r="F455" s="170">
        <v>0</v>
      </c>
      <c r="G455" s="171">
        <v>0</v>
      </c>
      <c r="H455" s="527"/>
      <c r="I455" s="172">
        <v>0</v>
      </c>
      <c r="J455" s="171">
        <v>0</v>
      </c>
      <c r="K455" s="527"/>
      <c r="L455" s="173">
        <v>0</v>
      </c>
      <c r="M455" s="174">
        <v>0</v>
      </c>
      <c r="N455" s="175" t="s">
        <v>60</v>
      </c>
      <c r="O455">
        <v>32.6</v>
      </c>
      <c r="P455" s="130">
        <v>32.6</v>
      </c>
      <c r="Q455" s="529"/>
      <c r="R455" s="176" t="s">
        <v>186</v>
      </c>
      <c r="S455" s="176" t="s">
        <v>186</v>
      </c>
      <c r="T455" s="177">
        <v>262.35000000000036</v>
      </c>
      <c r="U455" s="177">
        <v>1169.3055555555557</v>
      </c>
      <c r="V455" s="178">
        <v>306.76731250000046</v>
      </c>
      <c r="W455" s="179" t="s">
        <v>60</v>
      </c>
      <c r="X455" s="176" t="s">
        <v>186</v>
      </c>
      <c r="Y455" s="176" t="s">
        <v>186</v>
      </c>
      <c r="Z455" s="130">
        <v>0.64827586206896004</v>
      </c>
      <c r="AA455" s="130">
        <v>226.39999999999998</v>
      </c>
      <c r="AB455" s="178">
        <v>0.14676965517241253</v>
      </c>
      <c r="AC455" s="152"/>
      <c r="AD455">
        <v>158</v>
      </c>
      <c r="AE455">
        <v>238</v>
      </c>
      <c r="AF455" s="151">
        <v>158</v>
      </c>
      <c r="AG455" s="130">
        <v>238</v>
      </c>
      <c r="AH455" s="178">
        <v>37.603999999999999</v>
      </c>
      <c r="AI455" s="179" t="s">
        <v>60</v>
      </c>
      <c r="AJ455" s="176" t="s">
        <v>186</v>
      </c>
      <c r="AK455" s="176" t="s">
        <v>186</v>
      </c>
      <c r="AL455" s="180">
        <v>37.766666666666779</v>
      </c>
      <c r="AM455" s="130">
        <v>142.64705882352942</v>
      </c>
      <c r="AN455" s="178">
        <v>5.3873039215686447</v>
      </c>
      <c r="AO455" s="529"/>
      <c r="AP455" s="199">
        <v>152.41878617502857</v>
      </c>
      <c r="AQ455" s="174">
        <v>4.878958685458578E-3</v>
      </c>
      <c r="AR455" s="188">
        <v>4.9116644604389895E-3</v>
      </c>
    </row>
    <row r="456" spans="1:44" x14ac:dyDescent="0.25">
      <c r="A456" t="s">
        <v>67</v>
      </c>
      <c r="B456" s="167">
        <v>216723000</v>
      </c>
      <c r="C456" s="168">
        <v>216723000</v>
      </c>
      <c r="D456" s="529"/>
      <c r="E456" s="169" t="s">
        <v>186</v>
      </c>
      <c r="F456" s="170">
        <v>1.7463472749560525E-2</v>
      </c>
      <c r="G456" s="171">
        <v>120425820.36603919</v>
      </c>
      <c r="H456" s="527"/>
      <c r="I456" s="172">
        <v>4.7002115694869664E-3</v>
      </c>
      <c r="J456" s="171">
        <v>3815039.525451764</v>
      </c>
      <c r="K456" s="527"/>
      <c r="L456" s="173">
        <v>154.66120684678029</v>
      </c>
      <c r="M456" s="174">
        <v>6.3356463908610106E-3</v>
      </c>
      <c r="N456" s="175" t="s">
        <v>67</v>
      </c>
      <c r="O456">
        <v>318.8</v>
      </c>
      <c r="P456" s="130">
        <v>318.8</v>
      </c>
      <c r="Q456" s="529"/>
      <c r="R456">
        <v>109.3</v>
      </c>
      <c r="S456">
        <v>1136</v>
      </c>
      <c r="T456" s="177">
        <v>109.3</v>
      </c>
      <c r="U456" s="177">
        <v>1136</v>
      </c>
      <c r="V456" s="178">
        <v>124.1648</v>
      </c>
      <c r="W456" s="179" t="s">
        <v>67</v>
      </c>
      <c r="X456">
        <v>72.400000000000006</v>
      </c>
      <c r="Y456">
        <v>403</v>
      </c>
      <c r="Z456" s="130">
        <v>72.400000000000006</v>
      </c>
      <c r="AA456" s="130">
        <v>403</v>
      </c>
      <c r="AB456" s="178">
        <v>29.177200000000006</v>
      </c>
      <c r="AC456" s="152"/>
      <c r="AD456">
        <v>1204.9000000000001</v>
      </c>
      <c r="AE456">
        <v>270</v>
      </c>
      <c r="AF456" s="151">
        <v>1204.9000000000001</v>
      </c>
      <c r="AG456" s="130">
        <v>270</v>
      </c>
      <c r="AH456" s="178">
        <v>325.32300000000004</v>
      </c>
      <c r="AI456" s="179" t="s">
        <v>67</v>
      </c>
      <c r="AJ456">
        <v>12.6</v>
      </c>
      <c r="AK456">
        <v>111</v>
      </c>
      <c r="AL456" s="180">
        <v>12.6</v>
      </c>
      <c r="AM456" s="130">
        <v>111</v>
      </c>
      <c r="AN456" s="178">
        <v>1.3986000000000001</v>
      </c>
      <c r="AO456" s="529"/>
      <c r="AP456" s="199">
        <v>209.11570416000004</v>
      </c>
      <c r="AQ456" s="174">
        <v>6.6938394320081081E-3</v>
      </c>
      <c r="AR456" s="188">
        <v>6.7387111393399941E-3</v>
      </c>
    </row>
    <row r="457" spans="1:44" x14ac:dyDescent="0.25">
      <c r="A457" t="s">
        <v>68</v>
      </c>
      <c r="B457" s="169" t="s">
        <v>186</v>
      </c>
      <c r="C457" s="168">
        <v>198372428.57142857</v>
      </c>
      <c r="D457" s="529"/>
      <c r="E457" s="130">
        <v>0</v>
      </c>
      <c r="F457" s="170">
        <v>0</v>
      </c>
      <c r="G457" s="171">
        <v>0</v>
      </c>
      <c r="H457" s="527"/>
      <c r="I457" s="172">
        <v>4.3022308838409186E-3</v>
      </c>
      <c r="J457" s="171">
        <v>3492008.9504106934</v>
      </c>
      <c r="K457" s="527"/>
      <c r="L457" s="173">
        <v>91.56570885990628</v>
      </c>
      <c r="M457" s="174">
        <v>3.7509596924302827E-3</v>
      </c>
      <c r="N457" s="175" t="s">
        <v>68</v>
      </c>
      <c r="O457">
        <v>1043.5</v>
      </c>
      <c r="P457" s="130">
        <v>1043.5</v>
      </c>
      <c r="Q457" s="529"/>
      <c r="R457">
        <v>30.3</v>
      </c>
      <c r="S457">
        <v>1069</v>
      </c>
      <c r="T457" s="177">
        <v>30.3</v>
      </c>
      <c r="U457" s="177">
        <v>1069</v>
      </c>
      <c r="V457" s="178">
        <v>32.390700000000002</v>
      </c>
      <c r="W457" s="179" t="s">
        <v>68</v>
      </c>
      <c r="X457" s="176" t="s">
        <v>186</v>
      </c>
      <c r="Y457" s="176" t="s">
        <v>186</v>
      </c>
      <c r="Z457" s="130">
        <v>0.64827586206896004</v>
      </c>
      <c r="AA457" s="130">
        <v>226.39999999999998</v>
      </c>
      <c r="AB457" s="178">
        <v>0.14676965517241253</v>
      </c>
      <c r="AC457" s="152"/>
      <c r="AD457">
        <v>4928.8</v>
      </c>
      <c r="AE457">
        <v>276</v>
      </c>
      <c r="AF457" s="151">
        <v>4928.8</v>
      </c>
      <c r="AG457" s="130">
        <v>276</v>
      </c>
      <c r="AH457" s="178">
        <v>1360.3488000000002</v>
      </c>
      <c r="AI457" s="179" t="s">
        <v>68</v>
      </c>
      <c r="AJ457">
        <v>1.1000000000000001</v>
      </c>
      <c r="AK457">
        <v>113</v>
      </c>
      <c r="AL457" s="180">
        <v>1.1000000000000001</v>
      </c>
      <c r="AM457" s="130">
        <v>113</v>
      </c>
      <c r="AN457" s="178">
        <v>0.12430000000000001</v>
      </c>
      <c r="AO457" s="529"/>
      <c r="AP457" s="199">
        <v>606.79540414179314</v>
      </c>
      <c r="AQ457" s="174">
        <v>1.9423653616649689E-2</v>
      </c>
      <c r="AR457" s="188">
        <v>1.955385878653091E-2</v>
      </c>
    </row>
    <row r="458" spans="1:44" x14ac:dyDescent="0.25">
      <c r="A458" t="s">
        <v>69</v>
      </c>
      <c r="B458" s="169" t="s">
        <v>186</v>
      </c>
      <c r="C458" s="168">
        <v>198372428.57142857</v>
      </c>
      <c r="D458" s="529"/>
      <c r="E458" s="169" t="s">
        <v>186</v>
      </c>
      <c r="F458" s="170">
        <v>1.7463472749560525E-2</v>
      </c>
      <c r="G458" s="171">
        <v>120425820.36603919</v>
      </c>
      <c r="H458" s="527"/>
      <c r="I458" s="172">
        <v>4.3022308838409186E-3</v>
      </c>
      <c r="J458" s="171">
        <v>3492008.9504106934</v>
      </c>
      <c r="K458" s="527"/>
      <c r="L458" s="173">
        <v>146.19086097794164</v>
      </c>
      <c r="M458" s="174">
        <v>5.9886614078302177E-3</v>
      </c>
      <c r="N458" s="175" t="s">
        <v>69</v>
      </c>
      <c r="O458">
        <v>41.7</v>
      </c>
      <c r="P458" s="130">
        <v>41.7</v>
      </c>
      <c r="Q458" s="529"/>
      <c r="R458">
        <v>17.399999999999999</v>
      </c>
      <c r="S458">
        <v>1141</v>
      </c>
      <c r="T458" s="177">
        <v>17.399999999999999</v>
      </c>
      <c r="U458" s="177">
        <v>1141</v>
      </c>
      <c r="V458" s="178">
        <v>19.853400000000001</v>
      </c>
      <c r="W458" s="179" t="s">
        <v>69</v>
      </c>
      <c r="X458" s="176" t="s">
        <v>186</v>
      </c>
      <c r="Y458" s="176" t="s">
        <v>186</v>
      </c>
      <c r="Z458" s="130">
        <v>0.64827586206896004</v>
      </c>
      <c r="AA458" s="130">
        <v>226.39999999999998</v>
      </c>
      <c r="AB458" s="178">
        <v>0.14676965517241253</v>
      </c>
      <c r="AC458" s="152"/>
      <c r="AD458">
        <v>206.9</v>
      </c>
      <c r="AE458">
        <v>236</v>
      </c>
      <c r="AF458" s="151">
        <v>206.9</v>
      </c>
      <c r="AG458" s="130">
        <v>236</v>
      </c>
      <c r="AH458" s="178">
        <v>48.828400000000002</v>
      </c>
      <c r="AI458" s="179" t="s">
        <v>69</v>
      </c>
      <c r="AJ458">
        <v>16.7</v>
      </c>
      <c r="AK458">
        <v>114</v>
      </c>
      <c r="AL458" s="180">
        <v>16.7</v>
      </c>
      <c r="AM458" s="130">
        <v>114</v>
      </c>
      <c r="AN458" s="178">
        <v>1.9037999999999999</v>
      </c>
      <c r="AO458" s="529"/>
      <c r="AP458" s="199">
        <v>30.811020221793104</v>
      </c>
      <c r="AQ458" s="174">
        <v>9.8626749688409364E-4</v>
      </c>
      <c r="AR458" s="188">
        <v>9.9287887543905522E-4</v>
      </c>
    </row>
    <row r="459" spans="1:44" x14ac:dyDescent="0.25">
      <c r="A459" t="s">
        <v>70</v>
      </c>
      <c r="B459" s="167">
        <v>608847000</v>
      </c>
      <c r="C459" s="168">
        <v>608847000</v>
      </c>
      <c r="D459" s="529"/>
      <c r="E459" s="169" t="s">
        <v>186</v>
      </c>
      <c r="F459" s="170">
        <v>1.7463472749560525E-2</v>
      </c>
      <c r="G459" s="171">
        <v>120425820.36603919</v>
      </c>
      <c r="H459" s="527"/>
      <c r="I459" s="172">
        <v>1.3204457826107201E-2</v>
      </c>
      <c r="J459" s="171">
        <v>10717715.101547735</v>
      </c>
      <c r="K459" s="527"/>
      <c r="L459" s="173">
        <v>335.65970688809739</v>
      </c>
      <c r="M459" s="174">
        <v>1.3750191491844747E-2</v>
      </c>
      <c r="N459" s="175" t="s">
        <v>70</v>
      </c>
      <c r="O459">
        <v>1166.7</v>
      </c>
      <c r="P459" s="130">
        <v>1166.7</v>
      </c>
      <c r="Q459" s="529"/>
      <c r="R459">
        <v>874.9</v>
      </c>
      <c r="S459">
        <v>1179</v>
      </c>
      <c r="T459" s="177">
        <v>874.9</v>
      </c>
      <c r="U459" s="177">
        <v>1179</v>
      </c>
      <c r="V459" s="178">
        <v>1031.5071</v>
      </c>
      <c r="W459" s="179" t="s">
        <v>70</v>
      </c>
      <c r="X459">
        <v>170.8</v>
      </c>
      <c r="Y459">
        <v>368</v>
      </c>
      <c r="Z459" s="130">
        <v>170.8</v>
      </c>
      <c r="AA459" s="130">
        <v>368</v>
      </c>
      <c r="AB459" s="178">
        <v>62.854399999999998</v>
      </c>
      <c r="AC459" s="152"/>
      <c r="AD459">
        <v>2846.4</v>
      </c>
      <c r="AE459">
        <v>246</v>
      </c>
      <c r="AF459" s="151">
        <v>2846.4</v>
      </c>
      <c r="AG459" s="130">
        <v>246</v>
      </c>
      <c r="AH459" s="178">
        <v>700.21440000000007</v>
      </c>
      <c r="AI459" s="179" t="s">
        <v>70</v>
      </c>
      <c r="AJ459">
        <v>71.7</v>
      </c>
      <c r="AK459">
        <v>98</v>
      </c>
      <c r="AL459" s="180">
        <v>71.7</v>
      </c>
      <c r="AM459" s="130">
        <v>98</v>
      </c>
      <c r="AN459" s="178">
        <v>7.0266000000000011</v>
      </c>
      <c r="AO459" s="529"/>
      <c r="AP459" s="199">
        <v>784.77804900000001</v>
      </c>
      <c r="AQ459" s="174">
        <v>2.5120917010380262E-2</v>
      </c>
      <c r="AR459" s="188">
        <v>2.5289313406416943E-2</v>
      </c>
    </row>
    <row r="460" spans="1:44" x14ac:dyDescent="0.25">
      <c r="A460" t="s">
        <v>71</v>
      </c>
      <c r="B460" s="169" t="s">
        <v>186</v>
      </c>
      <c r="C460" s="168">
        <v>198372428.57142857</v>
      </c>
      <c r="D460" s="529"/>
      <c r="E460" s="169" t="s">
        <v>186</v>
      </c>
      <c r="F460" s="170">
        <v>1.7463472749560525E-2</v>
      </c>
      <c r="G460" s="171">
        <v>120425820.36603919</v>
      </c>
      <c r="H460" s="527"/>
      <c r="I460" s="172">
        <v>4.3022308838409186E-3</v>
      </c>
      <c r="J460" s="171">
        <v>3492008.9504106934</v>
      </c>
      <c r="K460" s="527"/>
      <c r="L460" s="173">
        <v>146.19086097794164</v>
      </c>
      <c r="M460" s="174">
        <v>5.9886614078302177E-3</v>
      </c>
      <c r="N460" s="175" t="s">
        <v>71</v>
      </c>
      <c r="O460" s="181" t="s">
        <v>61</v>
      </c>
      <c r="P460" s="180">
        <v>2.4666666666666668</v>
      </c>
      <c r="Q460" s="529"/>
      <c r="R460" s="181" t="s">
        <v>61</v>
      </c>
      <c r="S460" s="181" t="s">
        <v>61</v>
      </c>
      <c r="T460" s="177">
        <v>2.6166666666666667</v>
      </c>
      <c r="U460" s="177">
        <v>1031</v>
      </c>
      <c r="V460" s="178">
        <v>2.6977833333333336</v>
      </c>
      <c r="W460" s="179" t="s">
        <v>71</v>
      </c>
      <c r="X460" s="181" t="s">
        <v>61</v>
      </c>
      <c r="Y460" s="181" t="s">
        <v>61</v>
      </c>
      <c r="Z460" s="130">
        <v>2.0666666666666669</v>
      </c>
      <c r="AA460" s="130">
        <v>210</v>
      </c>
      <c r="AB460" s="178">
        <v>0.43400000000000011</v>
      </c>
      <c r="AC460" s="152"/>
      <c r="AD460" s="181" t="s">
        <v>61</v>
      </c>
      <c r="AE460" s="181" t="s">
        <v>61</v>
      </c>
      <c r="AF460" s="182">
        <v>3.8000000000000003</v>
      </c>
      <c r="AG460" s="130">
        <v>212</v>
      </c>
      <c r="AH460" s="178">
        <v>0.80560000000000009</v>
      </c>
      <c r="AI460" s="179" t="s">
        <v>71</v>
      </c>
      <c r="AJ460" s="181" t="s">
        <v>61</v>
      </c>
      <c r="AK460" s="181" t="s">
        <v>61</v>
      </c>
      <c r="AL460" s="180">
        <v>3.9499999999999997</v>
      </c>
      <c r="AM460" s="130">
        <v>96</v>
      </c>
      <c r="AN460" s="178">
        <v>0.37919999999999993</v>
      </c>
      <c r="AO460" s="529"/>
      <c r="AP460" s="199">
        <v>1.8803037000000002</v>
      </c>
      <c r="AQ460" s="174">
        <v>6.0188932733528781E-5</v>
      </c>
      <c r="AR460" s="188">
        <v>6.0592405240102974E-5</v>
      </c>
    </row>
    <row r="461" spans="1:44" x14ac:dyDescent="0.25">
      <c r="A461" t="s">
        <v>72</v>
      </c>
      <c r="B461" s="167">
        <v>1478391000</v>
      </c>
      <c r="C461" s="168">
        <v>1478391000</v>
      </c>
      <c r="D461" s="529"/>
      <c r="E461" s="169" t="s">
        <v>186</v>
      </c>
      <c r="F461" s="170">
        <v>1.7463472749560525E-2</v>
      </c>
      <c r="G461" s="171">
        <v>120425820.36603919</v>
      </c>
      <c r="H461" s="527"/>
      <c r="I461" s="172">
        <v>3.2062819739600346E-2</v>
      </c>
      <c r="J461" s="171">
        <v>26024557.149320368</v>
      </c>
      <c r="K461" s="527"/>
      <c r="L461" s="173">
        <v>737.02804884096713</v>
      </c>
      <c r="M461" s="174">
        <v>3.0192115998607418E-2</v>
      </c>
      <c r="N461" s="175" t="s">
        <v>72</v>
      </c>
      <c r="O461">
        <v>246.5</v>
      </c>
      <c r="P461" s="130">
        <v>246.5</v>
      </c>
      <c r="Q461" s="529"/>
      <c r="R461" s="176" t="s">
        <v>186</v>
      </c>
      <c r="S461" s="176" t="s">
        <v>186</v>
      </c>
      <c r="T461" s="177">
        <v>262.35000000000036</v>
      </c>
      <c r="U461" s="177">
        <v>1169.3055555555557</v>
      </c>
      <c r="V461" s="178">
        <v>306.76731250000046</v>
      </c>
      <c r="W461" s="179" t="s">
        <v>72</v>
      </c>
      <c r="X461" s="176" t="s">
        <v>186</v>
      </c>
      <c r="Y461" s="176" t="s">
        <v>186</v>
      </c>
      <c r="Z461" s="130">
        <v>0.64827586206896004</v>
      </c>
      <c r="AA461" s="130">
        <v>226.39999999999998</v>
      </c>
      <c r="AB461" s="178">
        <v>0.14676965517241253</v>
      </c>
      <c r="AC461" s="152"/>
      <c r="AD461" s="176" t="s">
        <v>186</v>
      </c>
      <c r="AE461" s="176" t="s">
        <v>186</v>
      </c>
      <c r="AF461" s="151">
        <v>443.05000000000047</v>
      </c>
      <c r="AG461" s="130">
        <v>231.35135135135135</v>
      </c>
      <c r="AH461" s="178">
        <v>102.50021621621632</v>
      </c>
      <c r="AI461" s="179" t="s">
        <v>72</v>
      </c>
      <c r="AJ461">
        <v>1.2</v>
      </c>
      <c r="AK461" s="176" t="s">
        <v>186</v>
      </c>
      <c r="AL461" s="180">
        <v>46.150000000000034</v>
      </c>
      <c r="AM461" s="130">
        <v>142.64705882352942</v>
      </c>
      <c r="AN461" s="178">
        <v>6.5831617647058875</v>
      </c>
      <c r="AO461" s="529"/>
      <c r="AP461" s="199">
        <v>181.20849363528302</v>
      </c>
      <c r="AQ461" s="174">
        <v>5.8005235187050504E-3</v>
      </c>
      <c r="AR461" s="188">
        <v>5.8394069422390048E-3</v>
      </c>
    </row>
    <row r="462" spans="1:44" x14ac:dyDescent="0.25">
      <c r="A462" t="s">
        <v>74</v>
      </c>
      <c r="B462" s="169" t="s">
        <v>186</v>
      </c>
      <c r="C462" s="168">
        <v>198372428.57142857</v>
      </c>
      <c r="D462" s="529"/>
      <c r="E462" s="169" t="s">
        <v>186</v>
      </c>
      <c r="F462" s="170">
        <v>1.7463472749560525E-2</v>
      </c>
      <c r="G462" s="171">
        <v>120425820.36603919</v>
      </c>
      <c r="H462" s="527"/>
      <c r="I462" s="172">
        <v>4.3022308838409186E-3</v>
      </c>
      <c r="J462" s="171">
        <v>3492008.9504106934</v>
      </c>
      <c r="K462" s="527"/>
      <c r="L462" s="173">
        <v>146.19086097794164</v>
      </c>
      <c r="M462" s="174">
        <v>5.9886614078302177E-3</v>
      </c>
      <c r="N462" s="175" t="s">
        <v>74</v>
      </c>
      <c r="O462">
        <v>985.4</v>
      </c>
      <c r="P462" s="130">
        <v>985.4</v>
      </c>
      <c r="Q462" s="529"/>
      <c r="R462" s="176" t="s">
        <v>186</v>
      </c>
      <c r="S462" s="176" t="s">
        <v>186</v>
      </c>
      <c r="T462" s="177">
        <v>262.35000000000036</v>
      </c>
      <c r="U462" s="177">
        <v>1169.3055555555557</v>
      </c>
      <c r="V462" s="178">
        <v>306.76731250000046</v>
      </c>
      <c r="W462" s="179" t="s">
        <v>74</v>
      </c>
      <c r="X462" s="176" t="s">
        <v>186</v>
      </c>
      <c r="Y462" s="176" t="s">
        <v>186</v>
      </c>
      <c r="Z462" s="130">
        <v>0.64827586206896004</v>
      </c>
      <c r="AA462" s="130">
        <v>226.39999999999998</v>
      </c>
      <c r="AB462" s="178">
        <v>0.14676965517241253</v>
      </c>
      <c r="AC462" s="152"/>
      <c r="AD462">
        <v>4690.8999999999996</v>
      </c>
      <c r="AE462">
        <v>260</v>
      </c>
      <c r="AF462" s="151">
        <v>4288.9400000000051</v>
      </c>
      <c r="AG462" s="130">
        <v>260</v>
      </c>
      <c r="AH462" s="178">
        <v>1115.1244000000013</v>
      </c>
      <c r="AI462" s="179" t="s">
        <v>74</v>
      </c>
      <c r="AJ462" s="176" t="s">
        <v>186</v>
      </c>
      <c r="AK462" s="176" t="s">
        <v>186</v>
      </c>
      <c r="AL462" s="180">
        <v>37.766666666666779</v>
      </c>
      <c r="AM462" s="130">
        <v>142.64705882352942</v>
      </c>
      <c r="AN462" s="178">
        <v>5.3873039215686447</v>
      </c>
      <c r="AO462" s="529"/>
      <c r="AP462" s="199">
        <v>621.78667241502922</v>
      </c>
      <c r="AQ462" s="174">
        <v>1.9903527393257209E-2</v>
      </c>
      <c r="AR462" s="188">
        <v>2.0036949365076825E-2</v>
      </c>
    </row>
    <row r="463" spans="1:44" x14ac:dyDescent="0.25">
      <c r="A463" t="s">
        <v>75</v>
      </c>
      <c r="B463" s="167">
        <v>1201888000</v>
      </c>
      <c r="C463" s="168">
        <v>1201888000</v>
      </c>
      <c r="D463" s="529"/>
      <c r="E463" s="169" t="s">
        <v>186</v>
      </c>
      <c r="F463" s="170">
        <v>1.7463472749560525E-2</v>
      </c>
      <c r="G463" s="171">
        <v>120425820.36603919</v>
      </c>
      <c r="H463" s="527"/>
      <c r="I463" s="172">
        <v>2.6066120729352913E-2</v>
      </c>
      <c r="J463" s="171">
        <v>21157192.476876795</v>
      </c>
      <c r="K463" s="527"/>
      <c r="L463" s="173">
        <v>609.39845142554668</v>
      </c>
      <c r="M463" s="174">
        <v>2.4963810758282145E-2</v>
      </c>
      <c r="N463" s="175" t="s">
        <v>75</v>
      </c>
      <c r="O463">
        <v>222.1</v>
      </c>
      <c r="P463" s="130">
        <v>222.1</v>
      </c>
      <c r="Q463" s="529"/>
      <c r="R463">
        <v>15</v>
      </c>
      <c r="S463">
        <v>927</v>
      </c>
      <c r="T463" s="177">
        <v>15</v>
      </c>
      <c r="U463" s="177">
        <v>927</v>
      </c>
      <c r="V463" s="178">
        <v>13.904999999999999</v>
      </c>
      <c r="W463" s="179" t="s">
        <v>75</v>
      </c>
      <c r="X463">
        <v>1.1000000000000001</v>
      </c>
      <c r="Y463">
        <v>501</v>
      </c>
      <c r="Z463" s="130">
        <v>1.1000000000000001</v>
      </c>
      <c r="AA463" s="130">
        <v>501</v>
      </c>
      <c r="AB463" s="178">
        <v>0.55110000000000003</v>
      </c>
      <c r="AC463" s="152"/>
      <c r="AD463">
        <v>661.3</v>
      </c>
      <c r="AE463">
        <v>481</v>
      </c>
      <c r="AF463" s="151">
        <v>661.3</v>
      </c>
      <c r="AG463" s="130">
        <v>481</v>
      </c>
      <c r="AH463" s="178">
        <v>318.08529999999996</v>
      </c>
      <c r="AI463" s="179" t="s">
        <v>75</v>
      </c>
      <c r="AJ463">
        <v>6.7</v>
      </c>
      <c r="AK463">
        <v>86</v>
      </c>
      <c r="AL463" s="180">
        <v>46.150000000000034</v>
      </c>
      <c r="AM463" s="130">
        <v>86</v>
      </c>
      <c r="AN463" s="178">
        <v>3.9689000000000028</v>
      </c>
      <c r="AO463" s="529"/>
      <c r="AP463" s="199">
        <v>146.58388667999998</v>
      </c>
      <c r="AQ463" s="174">
        <v>4.6921822763002184E-3</v>
      </c>
      <c r="AR463" s="188">
        <v>4.7236360080469397E-3</v>
      </c>
    </row>
    <row r="464" spans="1:44" x14ac:dyDescent="0.25">
      <c r="A464" t="s">
        <v>76</v>
      </c>
      <c r="B464" s="167">
        <v>3362618000</v>
      </c>
      <c r="C464" s="168">
        <v>3362618000</v>
      </c>
      <c r="D464" s="529"/>
      <c r="E464" s="169" t="s">
        <v>186</v>
      </c>
      <c r="F464" s="170">
        <v>1.7463472749560525E-2</v>
      </c>
      <c r="G464" s="171">
        <v>120425820.36603919</v>
      </c>
      <c r="H464" s="527"/>
      <c r="I464" s="172">
        <v>7.2927266729258658E-2</v>
      </c>
      <c r="J464" s="171">
        <v>59193166.295204289</v>
      </c>
      <c r="K464" s="527"/>
      <c r="L464" s="173">
        <v>1606.75869714954</v>
      </c>
      <c r="M464" s="174">
        <v>6.5820351128289059E-2</v>
      </c>
      <c r="N464" s="175" t="s">
        <v>76</v>
      </c>
      <c r="O464">
        <v>4608.8999999999996</v>
      </c>
      <c r="P464" s="130">
        <v>4608.8999999999996</v>
      </c>
      <c r="Q464" s="529"/>
      <c r="R464">
        <v>6179.2</v>
      </c>
      <c r="S464">
        <v>1188</v>
      </c>
      <c r="T464" s="177">
        <v>6179.2</v>
      </c>
      <c r="U464" s="177">
        <v>1188</v>
      </c>
      <c r="V464" s="178">
        <v>7340.8896000000004</v>
      </c>
      <c r="W464" s="179" t="s">
        <v>76</v>
      </c>
      <c r="X464">
        <v>13.7</v>
      </c>
      <c r="Y464">
        <v>598</v>
      </c>
      <c r="Z464" s="130">
        <v>13.7</v>
      </c>
      <c r="AA464" s="130">
        <v>598</v>
      </c>
      <c r="AB464" s="178">
        <v>8.1925999999999988</v>
      </c>
      <c r="AC464" s="152"/>
      <c r="AD464">
        <v>375.9</v>
      </c>
      <c r="AE464">
        <v>260</v>
      </c>
      <c r="AF464" s="151">
        <v>375.9</v>
      </c>
      <c r="AG464" s="130">
        <v>260</v>
      </c>
      <c r="AH464" s="178">
        <v>97.733999999999995</v>
      </c>
      <c r="AI464" s="179" t="s">
        <v>76</v>
      </c>
      <c r="AJ464">
        <v>282.10000000000002</v>
      </c>
      <c r="AK464">
        <v>130</v>
      </c>
      <c r="AL464" s="180">
        <v>282.10000000000002</v>
      </c>
      <c r="AM464" s="130">
        <v>130</v>
      </c>
      <c r="AN464" s="178">
        <v>36.673000000000002</v>
      </c>
      <c r="AO464" s="529"/>
      <c r="AP464" s="199">
        <v>3259.8078955200003</v>
      </c>
      <c r="AQ464" s="174">
        <v>0.10434716378406279</v>
      </c>
      <c r="AR464" s="188">
        <v>0.10504664805490467</v>
      </c>
    </row>
    <row r="465" spans="1:44" x14ac:dyDescent="0.25">
      <c r="A465" t="s">
        <v>77</v>
      </c>
      <c r="B465" s="130">
        <v>0</v>
      </c>
      <c r="C465" s="168">
        <v>0</v>
      </c>
      <c r="D465" s="529"/>
      <c r="E465" s="169" t="s">
        <v>186</v>
      </c>
      <c r="F465" s="170">
        <v>1.7463472749560525E-2</v>
      </c>
      <c r="G465" s="171">
        <v>120425820.36603919</v>
      </c>
      <c r="H465" s="527"/>
      <c r="I465" s="172">
        <v>0</v>
      </c>
      <c r="J465" s="171">
        <v>0</v>
      </c>
      <c r="K465" s="527"/>
      <c r="L465" s="173">
        <v>54.625152118035373</v>
      </c>
      <c r="M465" s="174">
        <v>2.2377017153999354E-3</v>
      </c>
      <c r="N465" s="175" t="s">
        <v>77</v>
      </c>
      <c r="O465">
        <v>410.1</v>
      </c>
      <c r="P465" s="130">
        <v>410.1</v>
      </c>
      <c r="Q465" s="529"/>
      <c r="R465">
        <v>540.5</v>
      </c>
      <c r="S465">
        <v>1189</v>
      </c>
      <c r="T465" s="177">
        <v>540.5</v>
      </c>
      <c r="U465" s="177">
        <v>1189</v>
      </c>
      <c r="V465" s="178">
        <v>642.65449999999998</v>
      </c>
      <c r="W465" s="179" t="s">
        <v>77</v>
      </c>
      <c r="X465" s="176" t="s">
        <v>186</v>
      </c>
      <c r="Y465" s="176" t="s">
        <v>186</v>
      </c>
      <c r="Z465" s="130">
        <v>0.64827586206896004</v>
      </c>
      <c r="AA465" s="130">
        <v>226.39999999999998</v>
      </c>
      <c r="AB465" s="178">
        <v>0.14676965517241253</v>
      </c>
      <c r="AC465" s="152"/>
      <c r="AD465">
        <v>43.7</v>
      </c>
      <c r="AE465">
        <v>223</v>
      </c>
      <c r="AF465" s="151">
        <v>43.7</v>
      </c>
      <c r="AG465" s="130">
        <v>223</v>
      </c>
      <c r="AH465" s="178">
        <v>9.7451000000000008</v>
      </c>
      <c r="AI465" s="179" t="s">
        <v>77</v>
      </c>
      <c r="AJ465">
        <v>31.6</v>
      </c>
      <c r="AK465">
        <v>131</v>
      </c>
      <c r="AL465" s="180">
        <v>31.6</v>
      </c>
      <c r="AM465" s="130">
        <v>131</v>
      </c>
      <c r="AN465" s="178">
        <v>4.1396000000000006</v>
      </c>
      <c r="AO465" s="529"/>
      <c r="AP465" s="199">
        <v>286.05240838179304</v>
      </c>
      <c r="AQ465" s="174">
        <v>9.15660016323727E-3</v>
      </c>
      <c r="AR465" s="188">
        <v>9.2179808232984006E-3</v>
      </c>
    </row>
    <row r="466" spans="1:44" x14ac:dyDescent="0.25">
      <c r="A466" t="s">
        <v>79</v>
      </c>
      <c r="B466" s="169" t="s">
        <v>186</v>
      </c>
      <c r="C466" s="168">
        <v>198372428.57142857</v>
      </c>
      <c r="D466" s="529"/>
      <c r="E466" s="169" t="s">
        <v>186</v>
      </c>
      <c r="F466" s="170">
        <v>1.7463472749560525E-2</v>
      </c>
      <c r="G466" s="171">
        <v>120425820.36603919</v>
      </c>
      <c r="H466" s="527"/>
      <c r="I466" s="172">
        <v>4.3022308838409186E-3</v>
      </c>
      <c r="J466" s="171">
        <v>3492008.9504106934</v>
      </c>
      <c r="K466" s="527"/>
      <c r="L466" s="173">
        <v>146.19086097794164</v>
      </c>
      <c r="M466" s="174">
        <v>5.9886614078302177E-3</v>
      </c>
      <c r="N466" s="175" t="s">
        <v>79</v>
      </c>
      <c r="O466" s="181" t="s">
        <v>61</v>
      </c>
      <c r="P466" s="180">
        <v>2.4666666666666668</v>
      </c>
      <c r="Q466" s="529"/>
      <c r="R466" s="181" t="s">
        <v>61</v>
      </c>
      <c r="S466" s="181" t="s">
        <v>61</v>
      </c>
      <c r="T466" s="177">
        <v>2.6166666666666667</v>
      </c>
      <c r="U466" s="177">
        <v>1031</v>
      </c>
      <c r="V466" s="178">
        <v>2.6977833333333336</v>
      </c>
      <c r="W466" s="179" t="s">
        <v>79</v>
      </c>
      <c r="X466" s="181" t="s">
        <v>61</v>
      </c>
      <c r="Y466" s="181" t="s">
        <v>61</v>
      </c>
      <c r="Z466" s="130">
        <v>2.0666666666666669</v>
      </c>
      <c r="AA466" s="130">
        <v>210</v>
      </c>
      <c r="AB466" s="178">
        <v>0.43400000000000011</v>
      </c>
      <c r="AC466" s="152"/>
      <c r="AD466" s="181" t="s">
        <v>61</v>
      </c>
      <c r="AE466" s="181" t="s">
        <v>61</v>
      </c>
      <c r="AF466" s="182">
        <v>3.8000000000000003</v>
      </c>
      <c r="AG466" s="130">
        <v>212</v>
      </c>
      <c r="AH466" s="178">
        <v>0.80560000000000009</v>
      </c>
      <c r="AI466" s="179" t="s">
        <v>79</v>
      </c>
      <c r="AJ466" s="181" t="s">
        <v>61</v>
      </c>
      <c r="AK466" s="181" t="s">
        <v>61</v>
      </c>
      <c r="AL466" s="180">
        <v>3.9499999999999997</v>
      </c>
      <c r="AM466" s="130">
        <v>96</v>
      </c>
      <c r="AN466" s="178">
        <v>0.37919999999999993</v>
      </c>
      <c r="AO466" s="529"/>
      <c r="AP466" s="199">
        <v>1.8803037000000002</v>
      </c>
      <c r="AQ466" s="174">
        <v>6.0188932733528781E-5</v>
      </c>
      <c r="AR466" s="188">
        <v>6.0592405240102974E-5</v>
      </c>
    </row>
    <row r="467" spans="1:44" x14ac:dyDescent="0.25">
      <c r="A467" t="s">
        <v>78</v>
      </c>
      <c r="B467" s="167">
        <v>1702913000</v>
      </c>
      <c r="C467" s="168">
        <v>1702913000</v>
      </c>
      <c r="D467" s="529"/>
      <c r="E467" s="169" t="s">
        <v>186</v>
      </c>
      <c r="F467" s="170">
        <v>1.7463472749560525E-2</v>
      </c>
      <c r="G467" s="171">
        <v>120425820.36603919</v>
      </c>
      <c r="H467" s="527"/>
      <c r="I467" s="172">
        <v>3.6932173255398638E-2</v>
      </c>
      <c r="J467" s="171">
        <v>29976884.794902433</v>
      </c>
      <c r="K467" s="527"/>
      <c r="L467" s="173">
        <v>840.66400386100315</v>
      </c>
      <c r="M467" s="174">
        <v>3.4437529426918544E-2</v>
      </c>
      <c r="N467" s="175" t="s">
        <v>78</v>
      </c>
      <c r="O467">
        <v>758.8</v>
      </c>
      <c r="P467" s="130">
        <v>758.8</v>
      </c>
      <c r="Q467" s="529"/>
      <c r="R467">
        <v>13.1</v>
      </c>
      <c r="S467">
        <v>1024</v>
      </c>
      <c r="T467" s="177">
        <v>13.1</v>
      </c>
      <c r="U467" s="177">
        <v>1024</v>
      </c>
      <c r="V467" s="178">
        <v>13.414400000000001</v>
      </c>
      <c r="W467" s="179" t="s">
        <v>78</v>
      </c>
      <c r="X467" s="176" t="s">
        <v>186</v>
      </c>
      <c r="Y467" s="176" t="s">
        <v>186</v>
      </c>
      <c r="Z467" s="130">
        <v>0.64827586206896004</v>
      </c>
      <c r="AA467" s="130">
        <v>226.39999999999998</v>
      </c>
      <c r="AB467" s="178">
        <v>0.14676965517241253</v>
      </c>
      <c r="AC467" s="152"/>
      <c r="AD467">
        <v>3925.1</v>
      </c>
      <c r="AE467">
        <v>254</v>
      </c>
      <c r="AF467" s="151">
        <v>4288.9400000000051</v>
      </c>
      <c r="AG467" s="130">
        <v>254</v>
      </c>
      <c r="AH467" s="178">
        <v>1089.3907600000014</v>
      </c>
      <c r="AI467" s="179" t="s">
        <v>78</v>
      </c>
      <c r="AJ467">
        <v>8.5</v>
      </c>
      <c r="AK467">
        <v>99</v>
      </c>
      <c r="AL467" s="180">
        <v>8.5</v>
      </c>
      <c r="AM467" s="130">
        <v>99</v>
      </c>
      <c r="AN467" s="178">
        <v>0.84150000000000003</v>
      </c>
      <c r="AO467" s="529"/>
      <c r="AP467" s="199">
        <v>480.81241795779363</v>
      </c>
      <c r="AQ467" s="174">
        <v>1.539091067145534E-2</v>
      </c>
      <c r="AR467" s="188">
        <v>1.5494082617277406E-2</v>
      </c>
    </row>
    <row r="468" spans="1:44" x14ac:dyDescent="0.25">
      <c r="A468" t="s">
        <v>81</v>
      </c>
      <c r="B468" s="169" t="s">
        <v>186</v>
      </c>
      <c r="C468" s="168">
        <v>198372428.57142857</v>
      </c>
      <c r="D468" s="529"/>
      <c r="E468" s="168">
        <v>0</v>
      </c>
      <c r="F468" s="170">
        <v>0</v>
      </c>
      <c r="G468" s="171">
        <v>0</v>
      </c>
      <c r="H468" s="527"/>
      <c r="I468" s="172">
        <v>4.3022308838409186E-3</v>
      </c>
      <c r="J468" s="171">
        <v>3492008.9504106934</v>
      </c>
      <c r="K468" s="527"/>
      <c r="L468" s="173">
        <v>91.56570885990628</v>
      </c>
      <c r="M468" s="174">
        <v>3.7509596924302827E-3</v>
      </c>
      <c r="N468" s="175" t="s">
        <v>81</v>
      </c>
      <c r="O468">
        <v>487.7</v>
      </c>
      <c r="P468" s="130">
        <v>487.7</v>
      </c>
      <c r="Q468" s="529"/>
      <c r="R468">
        <v>643.29999999999995</v>
      </c>
      <c r="S468">
        <v>1229</v>
      </c>
      <c r="T468" s="177">
        <v>643.29999999999995</v>
      </c>
      <c r="U468" s="177">
        <v>1229</v>
      </c>
      <c r="V468" s="178">
        <v>790.61569999999995</v>
      </c>
      <c r="W468" s="179" t="s">
        <v>81</v>
      </c>
      <c r="X468" s="176" t="s">
        <v>186</v>
      </c>
      <c r="Y468" s="176" t="s">
        <v>186</v>
      </c>
      <c r="Z468" s="130">
        <v>0.64827586206896004</v>
      </c>
      <c r="AA468" s="130">
        <v>226.39999999999998</v>
      </c>
      <c r="AB468" s="178">
        <v>0.14676965517241253</v>
      </c>
      <c r="AC468" s="152"/>
      <c r="AD468">
        <v>21.8</v>
      </c>
      <c r="AE468">
        <v>255</v>
      </c>
      <c r="AF468" s="151">
        <v>21.8</v>
      </c>
      <c r="AG468" s="130">
        <v>255</v>
      </c>
      <c r="AH468" s="178">
        <v>5.5590000000000002</v>
      </c>
      <c r="AI468" s="179" t="s">
        <v>81</v>
      </c>
      <c r="AJ468">
        <v>3.4</v>
      </c>
      <c r="AK468">
        <v>143</v>
      </c>
      <c r="AL468" s="180">
        <v>3.4</v>
      </c>
      <c r="AM468" s="130">
        <v>143</v>
      </c>
      <c r="AN468" s="178">
        <v>0.48620000000000002</v>
      </c>
      <c r="AO468" s="529"/>
      <c r="AP468" s="199">
        <v>347.08942090179306</v>
      </c>
      <c r="AQ468" s="174">
        <v>1.1110408285202799E-2</v>
      </c>
      <c r="AR468" s="188">
        <v>1.118488616803451E-2</v>
      </c>
    </row>
    <row r="469" spans="1:44" x14ac:dyDescent="0.25">
      <c r="A469" t="s">
        <v>83</v>
      </c>
      <c r="B469" s="169" t="s">
        <v>186</v>
      </c>
      <c r="C469" s="168">
        <v>198372428.57142857</v>
      </c>
      <c r="D469" s="529"/>
      <c r="E469" s="168">
        <v>0</v>
      </c>
      <c r="F469" s="170">
        <v>0</v>
      </c>
      <c r="G469" s="171">
        <v>0</v>
      </c>
      <c r="H469" s="527"/>
      <c r="I469" s="172">
        <v>4.3022308838409186E-3</v>
      </c>
      <c r="J469" s="171">
        <v>3492008.9504106934</v>
      </c>
      <c r="K469" s="527"/>
      <c r="L469" s="173">
        <v>91.56570885990628</v>
      </c>
      <c r="M469" s="174">
        <v>3.7509596924302827E-3</v>
      </c>
      <c r="N469" s="175" t="s">
        <v>83</v>
      </c>
      <c r="O469">
        <v>7</v>
      </c>
      <c r="P469" s="130">
        <v>7</v>
      </c>
      <c r="Q469" s="529"/>
      <c r="R469">
        <v>9.6</v>
      </c>
      <c r="S469">
        <v>953</v>
      </c>
      <c r="T469" s="177">
        <v>9.6</v>
      </c>
      <c r="U469" s="177">
        <v>953</v>
      </c>
      <c r="V469" s="178">
        <v>9.1487999999999996</v>
      </c>
      <c r="W469" s="179" t="s">
        <v>83</v>
      </c>
      <c r="X469" s="176" t="s">
        <v>186</v>
      </c>
      <c r="Y469" s="176" t="s">
        <v>186</v>
      </c>
      <c r="Z469" s="130">
        <v>0.64827586206896004</v>
      </c>
      <c r="AA469" s="130">
        <v>226.39999999999998</v>
      </c>
      <c r="AB469" s="178">
        <v>0.14676965517241253</v>
      </c>
      <c r="AC469" s="152"/>
      <c r="AD469">
        <v>8.3000000000000007</v>
      </c>
      <c r="AE469">
        <v>256</v>
      </c>
      <c r="AF469" s="151">
        <v>8.3000000000000007</v>
      </c>
      <c r="AG469" s="130">
        <v>256</v>
      </c>
      <c r="AH469" s="178">
        <v>2.1248</v>
      </c>
      <c r="AI469" s="179" t="s">
        <v>83</v>
      </c>
      <c r="AJ469" s="176" t="s">
        <v>186</v>
      </c>
      <c r="AK469" s="176" t="s">
        <v>186</v>
      </c>
      <c r="AL469" s="180">
        <v>37.766666666666779</v>
      </c>
      <c r="AM469" s="130">
        <v>142.64705882352942</v>
      </c>
      <c r="AN469" s="178">
        <v>5.3873039215686447</v>
      </c>
      <c r="AO469" s="529"/>
      <c r="AP469" s="199">
        <v>7.3214226100284057</v>
      </c>
      <c r="AQ469" s="174">
        <v>2.3436033923069787E-4</v>
      </c>
      <c r="AR469" s="188">
        <v>2.3593135817415745E-4</v>
      </c>
    </row>
    <row r="470" spans="1:44" x14ac:dyDescent="0.25">
      <c r="A470" t="s">
        <v>82</v>
      </c>
      <c r="B470" s="169" t="s">
        <v>186</v>
      </c>
      <c r="C470" s="168">
        <v>198372428.57142857</v>
      </c>
      <c r="D470" s="529"/>
      <c r="E470" s="169" t="s">
        <v>186</v>
      </c>
      <c r="F470" s="170">
        <v>1.7463472749560525E-2</v>
      </c>
      <c r="G470" s="171">
        <v>120425820.36603919</v>
      </c>
      <c r="H470" s="527"/>
      <c r="I470" s="172">
        <v>4.3022308838409186E-3</v>
      </c>
      <c r="J470" s="171">
        <v>3492008.9504106934</v>
      </c>
      <c r="K470" s="527"/>
      <c r="L470" s="173">
        <v>146.19086097794164</v>
      </c>
      <c r="M470" s="174">
        <v>5.9886614078302177E-3</v>
      </c>
      <c r="N470" s="175" t="s">
        <v>82</v>
      </c>
      <c r="O470">
        <v>1226.9000000000001</v>
      </c>
      <c r="P470" s="130">
        <v>1226.9000000000001</v>
      </c>
      <c r="Q470" s="529"/>
      <c r="R470">
        <v>1458.1</v>
      </c>
      <c r="S470">
        <v>1330</v>
      </c>
      <c r="T470" s="177">
        <v>1458.1</v>
      </c>
      <c r="U470" s="177">
        <v>1330</v>
      </c>
      <c r="V470" s="178">
        <v>1939.2729999999997</v>
      </c>
      <c r="W470" s="179" t="s">
        <v>82</v>
      </c>
      <c r="X470">
        <v>120.2</v>
      </c>
      <c r="Y470">
        <v>453</v>
      </c>
      <c r="Z470" s="130">
        <v>120.2</v>
      </c>
      <c r="AA470" s="130">
        <v>453</v>
      </c>
      <c r="AB470" s="178">
        <v>54.450600000000001</v>
      </c>
      <c r="AC470" s="152"/>
      <c r="AD470">
        <v>562.29999999999995</v>
      </c>
      <c r="AE470">
        <v>452</v>
      </c>
      <c r="AF470" s="151">
        <v>562.29999999999995</v>
      </c>
      <c r="AG470" s="130">
        <v>452</v>
      </c>
      <c r="AH470" s="178">
        <v>254.15959999999998</v>
      </c>
      <c r="AI470" s="179" t="s">
        <v>82</v>
      </c>
      <c r="AJ470">
        <v>12</v>
      </c>
      <c r="AK470">
        <v>133</v>
      </c>
      <c r="AL470" s="180">
        <v>12</v>
      </c>
      <c r="AM470" s="130">
        <v>133</v>
      </c>
      <c r="AN470" s="178">
        <v>1.5960000000000001</v>
      </c>
      <c r="AO470" s="529"/>
      <c r="AP470" s="199">
        <v>979.87313951999988</v>
      </c>
      <c r="AQ470" s="174">
        <v>3.1365953532911162E-2</v>
      </c>
      <c r="AR470" s="188">
        <v>3.1576213115832183E-2</v>
      </c>
    </row>
    <row r="471" spans="1:44" x14ac:dyDescent="0.25">
      <c r="A471" t="s">
        <v>85</v>
      </c>
      <c r="B471" s="130">
        <v>0</v>
      </c>
      <c r="C471" s="168">
        <v>0</v>
      </c>
      <c r="D471" s="529"/>
      <c r="E471" s="168">
        <v>0</v>
      </c>
      <c r="F471" s="170">
        <v>0</v>
      </c>
      <c r="G471" s="171">
        <v>0</v>
      </c>
      <c r="H471" s="527"/>
      <c r="I471" s="172">
        <v>0</v>
      </c>
      <c r="J471" s="171">
        <v>0</v>
      </c>
      <c r="K471" s="527"/>
      <c r="L471" s="173">
        <v>0</v>
      </c>
      <c r="M471" s="174">
        <v>0</v>
      </c>
      <c r="N471" s="175" t="s">
        <v>85</v>
      </c>
      <c r="O471">
        <v>6.9</v>
      </c>
      <c r="P471" s="130">
        <v>6.9</v>
      </c>
      <c r="Q471" s="529"/>
      <c r="R471">
        <v>8.1999999999999993</v>
      </c>
      <c r="S471">
        <v>1183</v>
      </c>
      <c r="T471" s="177">
        <v>8.1999999999999993</v>
      </c>
      <c r="U471" s="177">
        <v>1183</v>
      </c>
      <c r="V471" s="178">
        <v>9.7005999999999997</v>
      </c>
      <c r="W471" s="179" t="s">
        <v>85</v>
      </c>
      <c r="X471" s="176" t="s">
        <v>186</v>
      </c>
      <c r="Y471" s="176" t="s">
        <v>186</v>
      </c>
      <c r="Z471" s="130">
        <v>0.64827586206896004</v>
      </c>
      <c r="AA471" s="130">
        <v>226.39999999999998</v>
      </c>
      <c r="AB471" s="178">
        <v>0.14676965517241253</v>
      </c>
      <c r="AC471" s="152"/>
      <c r="AD471">
        <v>5.2</v>
      </c>
      <c r="AE471">
        <v>263</v>
      </c>
      <c r="AF471" s="151">
        <v>5.2</v>
      </c>
      <c r="AG471" s="130">
        <v>263</v>
      </c>
      <c r="AH471" s="178">
        <v>1.3676000000000001</v>
      </c>
      <c r="AI471" s="179" t="s">
        <v>85</v>
      </c>
      <c r="AJ471">
        <v>1.8</v>
      </c>
      <c r="AK471">
        <v>137</v>
      </c>
      <c r="AL471" s="180">
        <v>1.8</v>
      </c>
      <c r="AM471" s="130">
        <v>137</v>
      </c>
      <c r="AN471" s="178">
        <v>0.24660000000000001</v>
      </c>
      <c r="AO471" s="529"/>
      <c r="AP471" s="199">
        <v>4.9926597417931031</v>
      </c>
      <c r="AQ471" s="174">
        <v>1.5981613042626158E-4</v>
      </c>
      <c r="AR471" s="188">
        <v>1.6088744722497517E-4</v>
      </c>
    </row>
    <row r="472" spans="1:44" x14ac:dyDescent="0.25">
      <c r="A472" t="s">
        <v>22</v>
      </c>
      <c r="B472" s="130">
        <v>0</v>
      </c>
      <c r="C472" s="168">
        <v>0</v>
      </c>
      <c r="D472" s="529"/>
      <c r="E472" s="168">
        <v>0</v>
      </c>
      <c r="F472" s="170">
        <v>0</v>
      </c>
      <c r="G472" s="171">
        <v>0</v>
      </c>
      <c r="H472" s="527"/>
      <c r="I472" s="172">
        <v>0</v>
      </c>
      <c r="J472" s="171">
        <v>0</v>
      </c>
      <c r="K472" s="527"/>
      <c r="L472" s="173">
        <v>0</v>
      </c>
      <c r="M472" s="174">
        <v>0</v>
      </c>
      <c r="N472" s="175" t="s">
        <v>22</v>
      </c>
      <c r="O472" s="130">
        <v>0</v>
      </c>
      <c r="P472" s="130">
        <v>0</v>
      </c>
      <c r="Q472" s="529"/>
      <c r="R472" s="130">
        <v>0</v>
      </c>
      <c r="S472" s="130">
        <v>0</v>
      </c>
      <c r="T472" s="130">
        <v>0</v>
      </c>
      <c r="U472" s="130">
        <v>0</v>
      </c>
      <c r="V472" s="178">
        <v>0</v>
      </c>
      <c r="W472" s="179" t="s">
        <v>22</v>
      </c>
      <c r="X472" s="151">
        <v>0</v>
      </c>
      <c r="Y472" s="130">
        <v>0</v>
      </c>
      <c r="Z472" s="130">
        <v>0</v>
      </c>
      <c r="AA472" s="130">
        <v>0</v>
      </c>
      <c r="AB472" s="178">
        <v>0</v>
      </c>
      <c r="AC472" s="152"/>
      <c r="AD472" s="130">
        <v>0</v>
      </c>
      <c r="AE472" s="130">
        <v>0</v>
      </c>
      <c r="AF472" s="151">
        <v>0</v>
      </c>
      <c r="AG472" s="130">
        <v>0</v>
      </c>
      <c r="AH472" s="178">
        <v>0</v>
      </c>
      <c r="AI472" s="179" t="s">
        <v>22</v>
      </c>
      <c r="AJ472" s="130">
        <v>0</v>
      </c>
      <c r="AK472" s="130">
        <v>0</v>
      </c>
      <c r="AL472" s="180">
        <v>0</v>
      </c>
      <c r="AM472" s="130">
        <v>0</v>
      </c>
      <c r="AN472" s="178">
        <v>0</v>
      </c>
      <c r="AO472" s="529"/>
      <c r="AP472" s="199">
        <v>0</v>
      </c>
      <c r="AQ472" s="174">
        <v>0</v>
      </c>
      <c r="AR472" s="188">
        <v>0</v>
      </c>
    </row>
    <row r="473" spans="1:44" x14ac:dyDescent="0.25">
      <c r="A473" t="s">
        <v>39</v>
      </c>
      <c r="B473" s="130">
        <v>0</v>
      </c>
      <c r="C473" s="168">
        <v>0</v>
      </c>
      <c r="D473" s="529"/>
      <c r="E473" s="168">
        <v>0</v>
      </c>
      <c r="F473" s="170">
        <v>0</v>
      </c>
      <c r="G473" s="171">
        <v>0</v>
      </c>
      <c r="H473" s="527"/>
      <c r="I473" s="172">
        <v>0</v>
      </c>
      <c r="J473" s="171">
        <v>0</v>
      </c>
      <c r="K473" s="527"/>
      <c r="L473" s="173">
        <v>0</v>
      </c>
      <c r="M473" s="174">
        <v>0</v>
      </c>
      <c r="N473" s="175" t="s">
        <v>39</v>
      </c>
      <c r="O473" s="130">
        <v>0</v>
      </c>
      <c r="P473" s="130">
        <v>0</v>
      </c>
      <c r="Q473" s="529"/>
      <c r="R473" s="130">
        <v>0</v>
      </c>
      <c r="S473" s="130">
        <v>0</v>
      </c>
      <c r="T473" s="130">
        <v>0</v>
      </c>
      <c r="U473" s="130">
        <v>0</v>
      </c>
      <c r="V473" s="178">
        <v>0</v>
      </c>
      <c r="W473" s="179" t="s">
        <v>39</v>
      </c>
      <c r="X473" s="151">
        <v>0</v>
      </c>
      <c r="Y473" s="130">
        <v>0</v>
      </c>
      <c r="Z473" s="130">
        <v>0</v>
      </c>
      <c r="AA473" s="130">
        <v>0</v>
      </c>
      <c r="AB473" s="178">
        <v>0</v>
      </c>
      <c r="AC473" s="152"/>
      <c r="AD473" s="130">
        <v>0</v>
      </c>
      <c r="AE473" s="130">
        <v>0</v>
      </c>
      <c r="AF473" s="151">
        <v>0</v>
      </c>
      <c r="AG473" s="130">
        <v>0</v>
      </c>
      <c r="AH473" s="178">
        <v>0</v>
      </c>
      <c r="AI473" s="179" t="s">
        <v>39</v>
      </c>
      <c r="AJ473" s="130">
        <v>0</v>
      </c>
      <c r="AK473" s="130">
        <v>0</v>
      </c>
      <c r="AL473" s="180">
        <v>0</v>
      </c>
      <c r="AM473" s="130">
        <v>0</v>
      </c>
      <c r="AN473" s="178">
        <v>0</v>
      </c>
      <c r="AO473" s="529"/>
      <c r="AP473" s="199">
        <v>0</v>
      </c>
      <c r="AQ473" s="174">
        <v>0</v>
      </c>
      <c r="AR473" s="188">
        <v>0</v>
      </c>
    </row>
    <row r="474" spans="1:44" x14ac:dyDescent="0.25">
      <c r="A474" t="s">
        <v>57</v>
      </c>
      <c r="B474" s="130">
        <v>0</v>
      </c>
      <c r="C474" s="168">
        <v>0</v>
      </c>
      <c r="D474" s="529"/>
      <c r="E474" s="168">
        <v>0</v>
      </c>
      <c r="F474" s="170">
        <v>0</v>
      </c>
      <c r="G474" s="171">
        <v>0</v>
      </c>
      <c r="H474" s="527"/>
      <c r="I474" s="172">
        <v>0</v>
      </c>
      <c r="J474" s="171">
        <v>0</v>
      </c>
      <c r="K474" s="527"/>
      <c r="L474" s="173">
        <v>0</v>
      </c>
      <c r="M474" s="174">
        <v>0</v>
      </c>
      <c r="N474" s="175" t="s">
        <v>57</v>
      </c>
      <c r="O474" s="130">
        <v>0</v>
      </c>
      <c r="P474" s="130">
        <v>0</v>
      </c>
      <c r="Q474" s="529"/>
      <c r="R474" s="130">
        <v>0</v>
      </c>
      <c r="S474" s="130">
        <v>0</v>
      </c>
      <c r="T474" s="130">
        <v>0</v>
      </c>
      <c r="U474" s="130">
        <v>0</v>
      </c>
      <c r="V474" s="178">
        <v>0</v>
      </c>
      <c r="W474" s="179" t="s">
        <v>57</v>
      </c>
      <c r="X474" s="151">
        <v>0</v>
      </c>
      <c r="Y474" s="130">
        <v>0</v>
      </c>
      <c r="Z474" s="130">
        <v>0</v>
      </c>
      <c r="AA474" s="130">
        <v>0</v>
      </c>
      <c r="AB474" s="178">
        <v>0</v>
      </c>
      <c r="AC474" s="152"/>
      <c r="AD474" s="130">
        <v>0</v>
      </c>
      <c r="AE474" s="130">
        <v>0</v>
      </c>
      <c r="AF474" s="151">
        <v>0</v>
      </c>
      <c r="AG474" s="130">
        <v>0</v>
      </c>
      <c r="AH474" s="178">
        <v>0</v>
      </c>
      <c r="AI474" s="179" t="s">
        <v>57</v>
      </c>
      <c r="AJ474" s="130">
        <v>0</v>
      </c>
      <c r="AK474" s="130">
        <v>0</v>
      </c>
      <c r="AL474" s="180">
        <v>0</v>
      </c>
      <c r="AM474" s="130">
        <v>0</v>
      </c>
      <c r="AN474" s="178">
        <v>0</v>
      </c>
      <c r="AO474" s="529"/>
      <c r="AP474" s="199">
        <v>0</v>
      </c>
      <c r="AQ474" s="174">
        <v>0</v>
      </c>
      <c r="AR474" s="188">
        <v>0</v>
      </c>
    </row>
    <row r="475" spans="1:44" x14ac:dyDescent="0.25">
      <c r="A475" t="s">
        <v>73</v>
      </c>
      <c r="B475" s="130">
        <v>0</v>
      </c>
      <c r="C475" s="168">
        <v>0</v>
      </c>
      <c r="D475" s="529"/>
      <c r="E475" s="168">
        <v>0</v>
      </c>
      <c r="F475" s="170">
        <v>0</v>
      </c>
      <c r="G475" s="171">
        <v>0</v>
      </c>
      <c r="H475" s="527"/>
      <c r="I475" s="172">
        <v>0</v>
      </c>
      <c r="J475" s="171">
        <v>0</v>
      </c>
      <c r="K475" s="527"/>
      <c r="L475" s="173">
        <v>0</v>
      </c>
      <c r="M475" s="174">
        <v>0</v>
      </c>
      <c r="N475" s="175" t="s">
        <v>73</v>
      </c>
      <c r="O475" s="130">
        <v>0</v>
      </c>
      <c r="P475" s="130">
        <v>0</v>
      </c>
      <c r="Q475" s="529"/>
      <c r="R475" s="130">
        <v>0</v>
      </c>
      <c r="S475" s="130">
        <v>0</v>
      </c>
      <c r="T475" s="130">
        <v>0</v>
      </c>
      <c r="U475" s="130">
        <v>0</v>
      </c>
      <c r="V475" s="178">
        <v>0</v>
      </c>
      <c r="W475" s="179" t="s">
        <v>73</v>
      </c>
      <c r="X475" s="151">
        <v>0</v>
      </c>
      <c r="Y475" s="130">
        <v>0</v>
      </c>
      <c r="Z475" s="130">
        <v>0</v>
      </c>
      <c r="AA475" s="130">
        <v>0</v>
      </c>
      <c r="AB475" s="178">
        <v>0</v>
      </c>
      <c r="AC475" s="152"/>
      <c r="AD475" s="130">
        <v>0</v>
      </c>
      <c r="AE475" s="130">
        <v>0</v>
      </c>
      <c r="AF475" s="151">
        <v>0</v>
      </c>
      <c r="AG475" s="130">
        <v>0</v>
      </c>
      <c r="AH475" s="178">
        <v>0</v>
      </c>
      <c r="AI475" s="179" t="s">
        <v>73</v>
      </c>
      <c r="AJ475" s="130">
        <v>0</v>
      </c>
      <c r="AK475" s="130">
        <v>0</v>
      </c>
      <c r="AL475" s="180">
        <v>0</v>
      </c>
      <c r="AM475" s="130">
        <v>0</v>
      </c>
      <c r="AN475" s="178">
        <v>0</v>
      </c>
      <c r="AO475" s="529"/>
      <c r="AP475" s="199">
        <v>0</v>
      </c>
      <c r="AQ475" s="174">
        <v>0</v>
      </c>
      <c r="AR475" s="188">
        <v>0</v>
      </c>
    </row>
    <row r="476" spans="1:44" x14ac:dyDescent="0.25">
      <c r="A476" t="s">
        <v>84</v>
      </c>
      <c r="B476" s="130">
        <v>0</v>
      </c>
      <c r="C476" s="168">
        <v>0</v>
      </c>
      <c r="D476" s="529"/>
      <c r="E476" s="168">
        <v>0</v>
      </c>
      <c r="F476" s="170">
        <v>0</v>
      </c>
      <c r="G476" s="171">
        <v>0</v>
      </c>
      <c r="H476" s="527"/>
      <c r="I476" s="172">
        <v>0</v>
      </c>
      <c r="J476" s="171">
        <v>0</v>
      </c>
      <c r="K476" s="527"/>
      <c r="L476" s="173">
        <v>0</v>
      </c>
      <c r="M476" s="174">
        <v>0</v>
      </c>
      <c r="N476" s="175" t="s">
        <v>84</v>
      </c>
      <c r="O476" s="130">
        <v>0</v>
      </c>
      <c r="P476" s="130">
        <v>0</v>
      </c>
      <c r="Q476" s="529"/>
      <c r="R476" s="130">
        <v>0</v>
      </c>
      <c r="S476" s="130">
        <v>0</v>
      </c>
      <c r="T476" s="130">
        <v>0</v>
      </c>
      <c r="U476" s="130">
        <v>0</v>
      </c>
      <c r="V476" s="178">
        <v>0</v>
      </c>
      <c r="W476" s="179" t="s">
        <v>84</v>
      </c>
      <c r="X476" s="151">
        <v>0</v>
      </c>
      <c r="Y476" s="130">
        <v>0</v>
      </c>
      <c r="Z476" s="130">
        <v>0</v>
      </c>
      <c r="AA476" s="130">
        <v>0</v>
      </c>
      <c r="AB476" s="178">
        <v>0</v>
      </c>
      <c r="AC476" s="152"/>
      <c r="AD476" s="130">
        <v>0</v>
      </c>
      <c r="AE476" s="130">
        <v>0</v>
      </c>
      <c r="AF476" s="151">
        <v>0</v>
      </c>
      <c r="AG476" s="130">
        <v>0</v>
      </c>
      <c r="AH476" s="178">
        <v>0</v>
      </c>
      <c r="AI476" s="179" t="s">
        <v>84</v>
      </c>
      <c r="AJ476" s="130">
        <v>0</v>
      </c>
      <c r="AK476" s="130">
        <v>0</v>
      </c>
      <c r="AL476" s="180">
        <v>0</v>
      </c>
      <c r="AM476" s="130">
        <v>0</v>
      </c>
      <c r="AN476" s="178">
        <v>0</v>
      </c>
      <c r="AO476" s="529"/>
      <c r="AP476" s="199">
        <v>0</v>
      </c>
      <c r="AQ476" s="174">
        <v>0</v>
      </c>
      <c r="AR476" s="188">
        <v>0</v>
      </c>
    </row>
    <row r="477" spans="1:44" x14ac:dyDescent="0.25">
      <c r="A477" s="130"/>
      <c r="B477" s="168">
        <v>41943380000</v>
      </c>
      <c r="C477" s="130" t="b">
        <v>1</v>
      </c>
      <c r="D477" s="529"/>
      <c r="E477" s="168">
        <v>3605424000</v>
      </c>
      <c r="F477" s="186">
        <v>0.99999999999999956</v>
      </c>
      <c r="G477" s="130" t="b">
        <v>1</v>
      </c>
      <c r="H477" s="527"/>
      <c r="I477" s="130"/>
      <c r="J477" s="187" t="b">
        <v>1</v>
      </c>
      <c r="K477" s="527"/>
      <c r="L477" s="130" t="b">
        <v>1</v>
      </c>
      <c r="M477" s="188" t="b">
        <v>1</v>
      </c>
      <c r="N477" s="159"/>
      <c r="O477" s="130">
        <v>45403.1</v>
      </c>
      <c r="P477" s="130">
        <v>45417.9</v>
      </c>
      <c r="Q477" s="529"/>
      <c r="R477" s="130">
        <v>30629.499999999996</v>
      </c>
      <c r="S477" s="130">
        <v>1310.6944444444443</v>
      </c>
      <c r="T477" s="130">
        <v>33184.73333333333</v>
      </c>
      <c r="U477" s="130"/>
      <c r="V477" s="189">
        <v>1.0120866101147257</v>
      </c>
      <c r="W477" s="152"/>
      <c r="X477" s="130">
        <v>823.60000000000014</v>
      </c>
      <c r="Y477" s="130">
        <v>433.6</v>
      </c>
      <c r="Z477" s="130">
        <v>842.40000000000032</v>
      </c>
      <c r="AA477" s="130">
        <v>267.01199999999989</v>
      </c>
      <c r="AB477" s="189">
        <v>0.99865191103433371</v>
      </c>
      <c r="AC477" s="152"/>
      <c r="AD477" s="130">
        <v>100805.09999999999</v>
      </c>
      <c r="AE477" s="130">
        <v>302.64864864864865</v>
      </c>
      <c r="AF477" s="151">
        <v>109297.06000000003</v>
      </c>
      <c r="AG477" s="130">
        <v>256.34918918918919</v>
      </c>
      <c r="AH477" s="189">
        <v>1.0681487117029564</v>
      </c>
      <c r="AI477" s="152"/>
      <c r="AJ477" s="130">
        <v>2499.3999999999992</v>
      </c>
      <c r="AK477" s="130">
        <v>129.35294117647058</v>
      </c>
      <c r="AL477" s="180">
        <v>2776.4500000000007</v>
      </c>
      <c r="AM477" s="130">
        <v>116.48941176470591</v>
      </c>
      <c r="AN477" s="189">
        <v>0.98874913769042461</v>
      </c>
      <c r="AO477" s="529"/>
      <c r="AP477" s="199">
        <v>31032.002980392088</v>
      </c>
      <c r="AQ477" s="200">
        <v>0.99334120332448606</v>
      </c>
      <c r="AR477" s="200" t="b">
        <v>1</v>
      </c>
    </row>
    <row r="478" spans="1:44" x14ac:dyDescent="0.25">
      <c r="A478" s="130" t="s">
        <v>251</v>
      </c>
      <c r="B478" s="167">
        <v>46109201000</v>
      </c>
      <c r="C478" s="130"/>
      <c r="D478" s="529"/>
      <c r="E478" s="167">
        <v>6822172000</v>
      </c>
      <c r="F478" s="130"/>
      <c r="G478" s="130"/>
      <c r="H478" s="527"/>
      <c r="I478" s="130"/>
      <c r="J478" s="130"/>
      <c r="K478" s="527"/>
      <c r="L478" s="130"/>
      <c r="M478" s="130"/>
      <c r="N478" s="159"/>
      <c r="O478">
        <v>45418</v>
      </c>
      <c r="P478" s="130"/>
      <c r="Q478" s="529"/>
      <c r="R478">
        <v>32728.3</v>
      </c>
      <c r="S478">
        <v>1240</v>
      </c>
      <c r="T478" s="130"/>
      <c r="U478" s="130"/>
      <c r="V478" s="130"/>
      <c r="W478" s="152"/>
      <c r="X478">
        <v>842.4</v>
      </c>
      <c r="Y478">
        <v>330</v>
      </c>
      <c r="Z478" s="130"/>
      <c r="AA478" s="130"/>
      <c r="AB478" s="130"/>
      <c r="AC478" s="190" t="s">
        <v>251</v>
      </c>
      <c r="AD478">
        <v>103463.4</v>
      </c>
      <c r="AE478" s="130">
        <v>267</v>
      </c>
      <c r="AF478" s="130"/>
      <c r="AG478" s="130"/>
      <c r="AH478" s="130"/>
      <c r="AI478" s="152"/>
      <c r="AJ478">
        <v>2839.3</v>
      </c>
      <c r="AK478" s="130">
        <v>136</v>
      </c>
      <c r="AL478" s="130"/>
      <c r="AM478" s="130"/>
      <c r="AN478" s="130"/>
      <c r="AO478" s="529"/>
    </row>
    <row r="479" spans="1:44" x14ac:dyDescent="0.25">
      <c r="A479" s="130" t="s">
        <v>252</v>
      </c>
      <c r="B479" s="167">
        <v>4165821000</v>
      </c>
      <c r="C479" s="130"/>
      <c r="D479" s="529"/>
      <c r="E479" s="168">
        <v>3216748000</v>
      </c>
      <c r="F479" s="168"/>
      <c r="G479" s="130"/>
      <c r="H479" s="527"/>
      <c r="I479" s="130"/>
      <c r="J479" s="130"/>
      <c r="K479" s="527"/>
      <c r="L479" s="130"/>
      <c r="M479" s="130"/>
      <c r="N479" s="159"/>
      <c r="P479" s="130"/>
      <c r="Q479" s="529"/>
      <c r="R479" s="176">
        <v>2098.8000000000029</v>
      </c>
      <c r="S479" s="176">
        <v>1169.3055555555557</v>
      </c>
      <c r="T479" s="130"/>
      <c r="U479" s="130"/>
      <c r="V479" s="130"/>
      <c r="W479" s="152"/>
      <c r="X479" s="176">
        <v>18.799999999999841</v>
      </c>
      <c r="Y479" s="176">
        <v>226.39999999999998</v>
      </c>
      <c r="Z479" s="130"/>
      <c r="AA479" s="130"/>
      <c r="AB479" s="130"/>
      <c r="AC479" s="190" t="s">
        <v>252</v>
      </c>
      <c r="AD479" s="176">
        <v>2658.3000000000029</v>
      </c>
      <c r="AE479" s="176">
        <v>231.35135135135135</v>
      </c>
      <c r="AF479" s="130"/>
      <c r="AG479" s="130"/>
      <c r="AH479" s="130"/>
      <c r="AI479" s="152"/>
      <c r="AJ479" s="176">
        <v>339.900000000001</v>
      </c>
      <c r="AK479" s="191">
        <v>142.64705882352942</v>
      </c>
      <c r="AL479" s="130"/>
      <c r="AM479" s="130"/>
      <c r="AN479" s="130"/>
      <c r="AO479" s="529"/>
    </row>
    <row r="480" spans="1:44" x14ac:dyDescent="0.25">
      <c r="A480" s="130" t="s">
        <v>253</v>
      </c>
      <c r="B480" s="130"/>
      <c r="C480" s="130"/>
      <c r="D480" s="529"/>
      <c r="E480" s="168"/>
      <c r="F480" s="130"/>
      <c r="G480" s="130"/>
      <c r="H480" s="527"/>
      <c r="I480" s="130"/>
      <c r="J480" s="130"/>
      <c r="K480" s="527"/>
      <c r="L480" s="130"/>
      <c r="M480" s="130"/>
      <c r="N480" s="159"/>
      <c r="O480" s="192">
        <v>14.8</v>
      </c>
      <c r="P480" s="130"/>
      <c r="Q480" s="529"/>
      <c r="R480" s="192">
        <v>15.7</v>
      </c>
      <c r="S480" s="192">
        <v>1031</v>
      </c>
      <c r="T480" s="130"/>
      <c r="U480" s="130"/>
      <c r="V480" s="130"/>
      <c r="W480" s="152"/>
      <c r="X480" s="193">
        <v>12.4</v>
      </c>
      <c r="Y480" s="192">
        <v>210</v>
      </c>
      <c r="Z480" s="130"/>
      <c r="AA480" s="130"/>
      <c r="AB480" s="130"/>
      <c r="AC480" s="190" t="s">
        <v>253</v>
      </c>
      <c r="AD480" s="192">
        <v>22.8</v>
      </c>
      <c r="AE480" s="194">
        <v>212</v>
      </c>
      <c r="AF480" s="130"/>
      <c r="AG480" s="130"/>
      <c r="AH480" s="130"/>
      <c r="AI480" s="152"/>
      <c r="AJ480" s="192">
        <v>23.7</v>
      </c>
      <c r="AK480" s="130">
        <v>96</v>
      </c>
      <c r="AL480" s="130"/>
      <c r="AM480" s="130"/>
      <c r="AN480" s="130"/>
      <c r="AO480" s="529"/>
    </row>
    <row r="481" spans="1:46" x14ac:dyDescent="0.25">
      <c r="A481" s="130" t="s">
        <v>254</v>
      </c>
      <c r="B481" s="130"/>
      <c r="C481" s="168"/>
      <c r="D481" s="529"/>
      <c r="E481" s="130">
        <v>24</v>
      </c>
      <c r="F481" s="130"/>
      <c r="G481" s="130"/>
      <c r="H481" s="527"/>
      <c r="I481" s="130"/>
      <c r="J481" s="130"/>
      <c r="K481" s="527"/>
      <c r="L481" s="130"/>
      <c r="M481" s="130"/>
      <c r="N481" s="159"/>
      <c r="O481" s="130"/>
      <c r="P481" s="130"/>
      <c r="Q481" s="529"/>
      <c r="R481" s="130"/>
      <c r="S481" s="130"/>
      <c r="T481" s="130"/>
      <c r="U481" s="130"/>
      <c r="V481" s="130"/>
      <c r="W481" s="152"/>
      <c r="X481" s="151"/>
      <c r="Y481" s="130"/>
      <c r="Z481" s="130"/>
      <c r="AA481" s="130"/>
      <c r="AB481" s="130"/>
      <c r="AC481" s="190" t="s">
        <v>254</v>
      </c>
      <c r="AD481" s="130"/>
      <c r="AE481" s="130"/>
      <c r="AF481" s="130"/>
      <c r="AG481" s="130"/>
      <c r="AH481" s="130"/>
      <c r="AI481" s="152"/>
      <c r="AJ481" s="130"/>
      <c r="AK481" s="130"/>
      <c r="AL481" s="130"/>
      <c r="AM481" s="130"/>
      <c r="AN481" s="130"/>
      <c r="AO481" s="529"/>
    </row>
    <row r="482" spans="1:46" x14ac:dyDescent="0.25">
      <c r="A482" s="130" t="s">
        <v>255</v>
      </c>
      <c r="B482" s="130">
        <v>21</v>
      </c>
      <c r="C482" s="130"/>
      <c r="D482" s="130"/>
      <c r="E482" s="130">
        <v>27</v>
      </c>
      <c r="F482" s="130"/>
      <c r="G482" s="130"/>
      <c r="H482" s="130"/>
      <c r="I482" s="130"/>
      <c r="J482" s="130"/>
      <c r="K482" s="130"/>
      <c r="L482" s="130"/>
      <c r="M482" s="130"/>
      <c r="N482" s="159"/>
      <c r="O482" s="130"/>
      <c r="P482" s="130"/>
      <c r="Q482" s="529"/>
      <c r="R482" s="130">
        <v>8</v>
      </c>
      <c r="S482" s="130">
        <v>8</v>
      </c>
      <c r="T482" s="130"/>
      <c r="U482" s="130"/>
      <c r="V482" s="130"/>
      <c r="W482" s="152"/>
      <c r="X482" s="130">
        <v>29</v>
      </c>
      <c r="Y482" s="130">
        <v>29</v>
      </c>
      <c r="Z482" s="130"/>
      <c r="AA482" s="130"/>
      <c r="AB482" s="130"/>
      <c r="AC482" s="190" t="s">
        <v>255</v>
      </c>
      <c r="AD482" s="130">
        <v>6</v>
      </c>
      <c r="AE482" s="130">
        <v>7</v>
      </c>
      <c r="AF482" s="130"/>
      <c r="AG482" s="130"/>
      <c r="AH482" s="130"/>
      <c r="AI482" s="152"/>
      <c r="AJ482" s="130">
        <v>9</v>
      </c>
      <c r="AK482" s="130">
        <v>10</v>
      </c>
      <c r="AL482" s="130"/>
      <c r="AM482" s="130"/>
      <c r="AN482" s="130"/>
      <c r="AO482" s="529"/>
    </row>
    <row r="483" spans="1:46" x14ac:dyDescent="0.25">
      <c r="A483" s="130" t="s">
        <v>256</v>
      </c>
      <c r="B483" s="130"/>
      <c r="C483" s="130"/>
      <c r="D483" s="130"/>
      <c r="E483" s="130"/>
      <c r="F483" s="130"/>
      <c r="G483" s="130"/>
      <c r="H483" s="130"/>
      <c r="I483" s="130"/>
      <c r="J483" s="130"/>
      <c r="K483" s="130"/>
      <c r="L483" s="130"/>
      <c r="M483" s="130"/>
      <c r="N483" s="195"/>
      <c r="O483" s="130">
        <v>6</v>
      </c>
      <c r="P483" s="130"/>
      <c r="Q483" s="130"/>
      <c r="R483" s="130">
        <v>6</v>
      </c>
      <c r="S483" s="130">
        <v>6</v>
      </c>
      <c r="T483" s="130"/>
      <c r="U483" s="130"/>
      <c r="V483" s="130"/>
      <c r="W483" s="152"/>
      <c r="X483" s="130">
        <v>6</v>
      </c>
      <c r="Y483" s="130">
        <v>6</v>
      </c>
      <c r="Z483" s="130"/>
      <c r="AA483" s="130"/>
      <c r="AB483" s="130"/>
      <c r="AC483" s="190" t="s">
        <v>256</v>
      </c>
      <c r="AD483" s="130">
        <v>6</v>
      </c>
      <c r="AE483" s="130">
        <v>6</v>
      </c>
      <c r="AF483" s="130"/>
      <c r="AG483" s="130"/>
      <c r="AH483" s="130"/>
      <c r="AI483" s="152"/>
      <c r="AJ483" s="130">
        <v>6</v>
      </c>
      <c r="AK483" s="130">
        <v>6</v>
      </c>
      <c r="AL483" s="130"/>
      <c r="AM483" s="130"/>
      <c r="AN483" s="130"/>
      <c r="AO483" s="529"/>
    </row>
    <row r="484" spans="1:46" x14ac:dyDescent="0.25">
      <c r="A484" s="130" t="s">
        <v>327</v>
      </c>
      <c r="B484" s="130">
        <v>37</v>
      </c>
      <c r="C484" s="130"/>
      <c r="E484">
        <v>32</v>
      </c>
    </row>
    <row r="485" spans="1:46" x14ac:dyDescent="0.25">
      <c r="A485" s="130"/>
      <c r="B485" s="130"/>
      <c r="C485" s="130"/>
    </row>
    <row r="486" spans="1:46" s="142" customFormat="1" ht="18.75" x14ac:dyDescent="0.3">
      <c r="A486" s="196" t="s">
        <v>328</v>
      </c>
    </row>
    <row r="487" spans="1:46" x14ac:dyDescent="0.25">
      <c r="A487" s="130"/>
      <c r="B487" s="130"/>
      <c r="C487" s="130"/>
      <c r="D487" s="529"/>
      <c r="E487" s="130"/>
      <c r="F487" s="130"/>
      <c r="G487" s="130"/>
      <c r="H487" s="526"/>
      <c r="I487" s="130"/>
      <c r="J487" s="130"/>
      <c r="K487" s="526"/>
      <c r="L487" s="130"/>
      <c r="M487" s="130"/>
      <c r="N487" s="150"/>
      <c r="O487" s="130"/>
      <c r="P487" s="130"/>
      <c r="Q487" s="130"/>
      <c r="R487" s="130"/>
      <c r="S487" s="130"/>
      <c r="T487" s="130"/>
      <c r="U487" s="130"/>
      <c r="V487" s="130"/>
      <c r="W487" s="130"/>
      <c r="X487" s="151"/>
      <c r="Y487" s="130"/>
      <c r="Z487" s="130"/>
      <c r="AA487" s="130"/>
      <c r="AB487" s="130"/>
      <c r="AC487" s="152"/>
      <c r="AD487" s="130"/>
      <c r="AE487" s="130"/>
      <c r="AF487" s="130"/>
      <c r="AG487" s="130"/>
      <c r="AH487" s="130"/>
      <c r="AI487" s="130"/>
      <c r="AJ487" s="152"/>
      <c r="AK487" s="130"/>
      <c r="AL487" s="130"/>
      <c r="AM487" s="130"/>
      <c r="AN487" s="130"/>
      <c r="AO487" s="130"/>
      <c r="AP487" s="130"/>
      <c r="AQ487" s="130"/>
      <c r="AR487" s="130"/>
      <c r="AS487" s="130"/>
      <c r="AT487" s="195"/>
    </row>
    <row r="488" spans="1:46" x14ac:dyDescent="0.25">
      <c r="A488" s="130"/>
      <c r="B488" s="130"/>
      <c r="C488" s="130"/>
      <c r="D488" s="529"/>
      <c r="E488" s="130"/>
      <c r="F488" s="130"/>
      <c r="G488" s="130"/>
      <c r="H488" s="527"/>
      <c r="I488" s="130"/>
      <c r="J488" s="130"/>
      <c r="K488" s="527"/>
      <c r="L488" s="130"/>
      <c r="M488" s="130"/>
      <c r="N488" s="153"/>
      <c r="O488" s="154"/>
      <c r="P488" s="154"/>
      <c r="Q488" s="530"/>
      <c r="R488" s="510" t="s">
        <v>329</v>
      </c>
      <c r="S488" s="511"/>
      <c r="T488" s="512" t="s">
        <v>206</v>
      </c>
      <c r="U488" s="513"/>
      <c r="V488" s="514"/>
      <c r="W488" s="524"/>
      <c r="X488" s="510" t="s">
        <v>330</v>
      </c>
      <c r="Y488" s="511"/>
      <c r="Z488" s="512" t="s">
        <v>208</v>
      </c>
      <c r="AA488" s="513"/>
      <c r="AB488" s="514"/>
      <c r="AC488" s="152"/>
      <c r="AD488" s="510" t="s">
        <v>331</v>
      </c>
      <c r="AE488" s="511"/>
      <c r="AF488" s="512" t="s">
        <v>210</v>
      </c>
      <c r="AG488" s="513"/>
      <c r="AH488" s="513"/>
      <c r="AI488" s="513"/>
      <c r="AJ488" s="152"/>
      <c r="AK488" s="510" t="s">
        <v>332</v>
      </c>
      <c r="AL488" s="511"/>
      <c r="AM488" s="512" t="s">
        <v>212</v>
      </c>
      <c r="AN488" s="513"/>
      <c r="AO488" s="514"/>
      <c r="AP488" s="524"/>
      <c r="AQ488" s="130"/>
      <c r="AR488" s="130"/>
      <c r="AS488" s="130"/>
      <c r="AT488" s="195"/>
    </row>
    <row r="489" spans="1:46" ht="84.75" x14ac:dyDescent="0.25">
      <c r="A489" s="155"/>
      <c r="B489" s="155" t="s">
        <v>333</v>
      </c>
      <c r="C489" s="156" t="s">
        <v>334</v>
      </c>
      <c r="D489" s="529"/>
      <c r="E489" s="157" t="s">
        <v>335</v>
      </c>
      <c r="F489" s="155" t="s">
        <v>336</v>
      </c>
      <c r="G489" s="156" t="s">
        <v>337</v>
      </c>
      <c r="H489" s="527"/>
      <c r="I489" s="157" t="s">
        <v>338</v>
      </c>
      <c r="J489" s="156" t="s">
        <v>339</v>
      </c>
      <c r="K489" s="527"/>
      <c r="L489" s="158" t="s">
        <v>220</v>
      </c>
      <c r="M489" s="155" t="s">
        <v>340</v>
      </c>
      <c r="N489" s="159"/>
      <c r="O489" s="160" t="s">
        <v>285</v>
      </c>
      <c r="P489" s="161" t="s">
        <v>223</v>
      </c>
      <c r="Q489" s="531"/>
      <c r="R489" s="155" t="s">
        <v>224</v>
      </c>
      <c r="S489" s="155" t="s">
        <v>225</v>
      </c>
      <c r="T489" s="155" t="s">
        <v>224</v>
      </c>
      <c r="U489" s="155" t="s">
        <v>225</v>
      </c>
      <c r="V489" s="162" t="s">
        <v>226</v>
      </c>
      <c r="W489" s="550"/>
      <c r="X489" s="160" t="s">
        <v>224</v>
      </c>
      <c r="Y489" s="160" t="s">
        <v>225</v>
      </c>
      <c r="Z489" s="160" t="s">
        <v>224</v>
      </c>
      <c r="AA489" s="160" t="s">
        <v>225</v>
      </c>
      <c r="AB489" s="161" t="s">
        <v>228</v>
      </c>
      <c r="AC489" s="152"/>
      <c r="AD489" s="160" t="s">
        <v>224</v>
      </c>
      <c r="AE489" s="160" t="s">
        <v>225</v>
      </c>
      <c r="AF489" s="160" t="s">
        <v>224</v>
      </c>
      <c r="AG489" s="160"/>
      <c r="AH489" s="160" t="s">
        <v>225</v>
      </c>
      <c r="AI489" s="163" t="s">
        <v>229</v>
      </c>
      <c r="AJ489" s="152"/>
      <c r="AK489" s="160" t="s">
        <v>224</v>
      </c>
      <c r="AL489" s="160" t="s">
        <v>225</v>
      </c>
      <c r="AM489" s="160" t="s">
        <v>224</v>
      </c>
      <c r="AN489" s="160" t="s">
        <v>225</v>
      </c>
      <c r="AO489" s="161" t="s">
        <v>230</v>
      </c>
      <c r="AP489" s="550"/>
      <c r="AQ489" s="158" t="s">
        <v>231</v>
      </c>
      <c r="AR489" s="198" t="s">
        <v>232</v>
      </c>
      <c r="AS489" s="198" t="s">
        <v>341</v>
      </c>
      <c r="AT489" s="301"/>
    </row>
    <row r="490" spans="1:46" x14ac:dyDescent="0.25">
      <c r="A490" s="164" t="s">
        <v>246</v>
      </c>
      <c r="B490" s="165" t="s">
        <v>342</v>
      </c>
      <c r="C490" s="166"/>
      <c r="D490" s="529"/>
      <c r="E490" s="165" t="s">
        <v>342</v>
      </c>
      <c r="F490" s="165"/>
      <c r="G490" s="166"/>
      <c r="H490" s="527"/>
      <c r="I490" s="166"/>
      <c r="J490" s="166"/>
      <c r="K490" s="527"/>
      <c r="L490" s="130"/>
      <c r="M490" s="130"/>
      <c r="N490" s="551" t="s">
        <v>343</v>
      </c>
      <c r="O490" s="552"/>
      <c r="P490" s="552"/>
      <c r="Q490" s="552"/>
      <c r="R490" s="552"/>
      <c r="S490" s="552"/>
      <c r="T490" s="552"/>
      <c r="U490" s="552"/>
      <c r="V490" s="552"/>
      <c r="W490" s="552"/>
      <c r="X490" s="552"/>
      <c r="Y490" s="552"/>
      <c r="Z490" s="552"/>
      <c r="AA490" s="552"/>
      <c r="AB490" s="552"/>
      <c r="AC490" s="552"/>
      <c r="AD490" s="552"/>
      <c r="AE490" s="552"/>
      <c r="AF490" s="552"/>
      <c r="AG490" s="552"/>
      <c r="AH490" s="552"/>
      <c r="AI490" s="552"/>
      <c r="AJ490" s="552"/>
      <c r="AK490" s="552"/>
      <c r="AL490" s="552"/>
      <c r="AM490" s="552"/>
      <c r="AN490" s="552"/>
      <c r="AO490" s="552"/>
      <c r="AP490" s="553"/>
      <c r="AQ490" s="130"/>
      <c r="AR490" s="130"/>
      <c r="AS490" s="130"/>
      <c r="AT490" s="195"/>
    </row>
    <row r="491" spans="1:46" x14ac:dyDescent="0.25">
      <c r="A491" t="s">
        <v>18</v>
      </c>
      <c r="B491" s="167">
        <v>3530083000</v>
      </c>
      <c r="C491" s="168">
        <v>3530083000</v>
      </c>
      <c r="D491" s="529"/>
      <c r="E491" s="130">
        <v>0</v>
      </c>
      <c r="F491" s="170">
        <v>0</v>
      </c>
      <c r="G491" s="168">
        <v>0</v>
      </c>
      <c r="H491" s="527"/>
      <c r="I491" s="172">
        <v>0.13816536212407385</v>
      </c>
      <c r="J491" s="171">
        <v>117875916.86151572</v>
      </c>
      <c r="K491" s="527"/>
      <c r="L491" s="173">
        <v>1654.7141646883836</v>
      </c>
      <c r="M491" s="174">
        <v>0.11340875671146204</v>
      </c>
      <c r="N491" s="175" t="s">
        <v>18</v>
      </c>
      <c r="O491">
        <v>208.965</v>
      </c>
      <c r="P491" s="130">
        <v>208.965</v>
      </c>
      <c r="Q491" s="529"/>
      <c r="R491" s="130">
        <v>263.89999999999998</v>
      </c>
      <c r="S491" s="130">
        <v>1092</v>
      </c>
      <c r="T491" s="177">
        <v>263.89999999999998</v>
      </c>
      <c r="U491" s="177">
        <v>1092</v>
      </c>
      <c r="V491" s="178">
        <v>288.17880000000002</v>
      </c>
      <c r="W491" s="179" t="s">
        <v>18</v>
      </c>
      <c r="X491" s="130">
        <v>0.2</v>
      </c>
      <c r="Y491" s="130">
        <v>410</v>
      </c>
      <c r="Z491" s="177">
        <v>0.2</v>
      </c>
      <c r="AA491" s="177">
        <v>410</v>
      </c>
      <c r="AB491" s="178">
        <v>8.2000000000000003E-2</v>
      </c>
      <c r="AC491" s="152"/>
      <c r="AD491">
        <v>132</v>
      </c>
      <c r="AE491">
        <v>362</v>
      </c>
      <c r="AF491" s="177">
        <v>132</v>
      </c>
      <c r="AG491" s="151"/>
      <c r="AH491" s="177">
        <v>362</v>
      </c>
      <c r="AI491" s="178">
        <v>47.784000000000006</v>
      </c>
      <c r="AJ491" s="179" t="s">
        <v>18</v>
      </c>
      <c r="AK491" s="176" t="s">
        <v>186</v>
      </c>
      <c r="AL491" s="176" t="s">
        <v>186</v>
      </c>
      <c r="AM491" s="177">
        <v>146.6</v>
      </c>
      <c r="AN491" s="177">
        <v>124.82051282051282</v>
      </c>
      <c r="AO491" s="178">
        <v>18.298687179487178</v>
      </c>
      <c r="AP491" s="529"/>
      <c r="AQ491" s="199">
        <v>154.35202301538462</v>
      </c>
      <c r="AR491" s="174">
        <v>6.8684221320517063E-3</v>
      </c>
      <c r="AS491" s="188">
        <v>5.933656790131304E-3</v>
      </c>
      <c r="AT491" s="304"/>
    </row>
    <row r="492" spans="1:46" x14ac:dyDescent="0.25">
      <c r="A492" t="s">
        <v>10</v>
      </c>
      <c r="B492" s="130">
        <v>0</v>
      </c>
      <c r="C492" s="168">
        <v>0</v>
      </c>
      <c r="D492" s="529"/>
      <c r="E492" s="168">
        <v>0</v>
      </c>
      <c r="F492" s="170">
        <v>0</v>
      </c>
      <c r="G492" s="168">
        <v>0</v>
      </c>
      <c r="H492" s="527"/>
      <c r="I492" s="172">
        <v>0</v>
      </c>
      <c r="J492" s="171">
        <v>0</v>
      </c>
      <c r="K492" s="527"/>
      <c r="L492" s="173">
        <v>0</v>
      </c>
      <c r="M492" s="174">
        <v>0</v>
      </c>
      <c r="N492" s="175" t="s">
        <v>10</v>
      </c>
      <c r="O492" s="209" t="s">
        <v>186</v>
      </c>
      <c r="P492" s="130">
        <v>0</v>
      </c>
      <c r="Q492" s="529"/>
      <c r="R492" s="209" t="s">
        <v>186</v>
      </c>
      <c r="S492" s="209" t="s">
        <v>186</v>
      </c>
      <c r="T492" s="177">
        <v>381.48571428571449</v>
      </c>
      <c r="U492" s="177">
        <v>1012.918918918919</v>
      </c>
      <c r="V492" s="178">
        <v>386.41409729729753</v>
      </c>
      <c r="W492" s="179" t="s">
        <v>10</v>
      </c>
      <c r="X492" s="176" t="s">
        <v>186</v>
      </c>
      <c r="Y492" s="176" t="s">
        <v>186</v>
      </c>
      <c r="Z492" s="177">
        <v>0.8928571428571429</v>
      </c>
      <c r="AA492" s="177">
        <v>229.60000000000002</v>
      </c>
      <c r="AB492" s="178">
        <v>0.20500000000000004</v>
      </c>
      <c r="AC492" s="152"/>
      <c r="AD492" s="176" t="s">
        <v>186</v>
      </c>
      <c r="AE492" s="176" t="s">
        <v>186</v>
      </c>
      <c r="AF492" s="177">
        <v>1543.5500000000065</v>
      </c>
      <c r="AG492" s="151"/>
      <c r="AH492" s="177">
        <v>213.82499999999999</v>
      </c>
      <c r="AI492" s="178">
        <v>330.04957875000139</v>
      </c>
      <c r="AJ492" s="179" t="s">
        <v>10</v>
      </c>
      <c r="AK492" s="176" t="s">
        <v>186</v>
      </c>
      <c r="AL492" s="176" t="s">
        <v>186</v>
      </c>
      <c r="AM492" s="177">
        <v>146.6</v>
      </c>
      <c r="AN492" s="177">
        <v>124.82051282051282</v>
      </c>
      <c r="AO492" s="178">
        <v>18.298687179487178</v>
      </c>
      <c r="AP492" s="529"/>
      <c r="AQ492" s="199">
        <v>320.15178342158805</v>
      </c>
      <c r="AR492" s="174">
        <v>1.424625056355424E-2</v>
      </c>
      <c r="AS492" s="188">
        <v>1.2307391678195292E-2</v>
      </c>
      <c r="AT492" s="304"/>
    </row>
    <row r="493" spans="1:46" x14ac:dyDescent="0.25">
      <c r="A493" t="s">
        <v>24</v>
      </c>
      <c r="B493" s="176" t="s">
        <v>186</v>
      </c>
      <c r="C493" s="168">
        <v>57104842.105263159</v>
      </c>
      <c r="D493" s="529"/>
      <c r="E493" s="308" t="s">
        <v>186</v>
      </c>
      <c r="F493" s="170">
        <v>1.1818795634501779E-2</v>
      </c>
      <c r="G493" s="168">
        <v>68119035.076131508</v>
      </c>
      <c r="H493" s="527"/>
      <c r="I493" s="172">
        <v>2.2350497675300393E-3</v>
      </c>
      <c r="J493" s="171">
        <v>1906834.9442180207</v>
      </c>
      <c r="K493" s="527"/>
      <c r="L493" s="173">
        <v>57.666491020177915</v>
      </c>
      <c r="M493" s="174">
        <v>3.9522747735362867E-3</v>
      </c>
      <c r="N493" s="175" t="s">
        <v>24</v>
      </c>
      <c r="O493">
        <v>226.38200000000001</v>
      </c>
      <c r="P493" s="130">
        <v>226.38200000000001</v>
      </c>
      <c r="Q493" s="529"/>
      <c r="R493">
        <v>344.2</v>
      </c>
      <c r="S493">
        <v>1043</v>
      </c>
      <c r="T493" s="177">
        <v>344.2</v>
      </c>
      <c r="U493" s="177">
        <v>1043</v>
      </c>
      <c r="V493" s="178">
        <v>359.00060000000002</v>
      </c>
      <c r="W493" s="179" t="s">
        <v>24</v>
      </c>
      <c r="X493" s="176" t="s">
        <v>186</v>
      </c>
      <c r="Y493" s="176" t="s">
        <v>186</v>
      </c>
      <c r="Z493" s="177">
        <v>0.8928571428571429</v>
      </c>
      <c r="AA493" s="177">
        <v>229.60000000000002</v>
      </c>
      <c r="AB493" s="178">
        <v>0.20500000000000004</v>
      </c>
      <c r="AC493" s="152"/>
      <c r="AD493">
        <v>13.6</v>
      </c>
      <c r="AE493">
        <v>240</v>
      </c>
      <c r="AF493" s="177">
        <v>13.6</v>
      </c>
      <c r="AG493" s="151"/>
      <c r="AH493" s="177">
        <v>240</v>
      </c>
      <c r="AI493" s="178">
        <v>3.2640000000000002</v>
      </c>
      <c r="AJ493" s="179" t="s">
        <v>24</v>
      </c>
      <c r="AK493">
        <v>1.5</v>
      </c>
      <c r="AL493">
        <v>114</v>
      </c>
      <c r="AM493" s="177">
        <v>1.5</v>
      </c>
      <c r="AN493" s="177">
        <v>114</v>
      </c>
      <c r="AO493" s="178">
        <v>0.17100000000000001</v>
      </c>
      <c r="AP493" s="529"/>
      <c r="AQ493" s="199">
        <v>157.96624535999999</v>
      </c>
      <c r="AR493" s="174">
        <v>7.0292493389580765E-3</v>
      </c>
      <c r="AS493" s="188">
        <v>6.07259604429342E-3</v>
      </c>
      <c r="AT493" s="304"/>
    </row>
    <row r="494" spans="1:46" x14ac:dyDescent="0.25">
      <c r="A494" t="s">
        <v>20</v>
      </c>
      <c r="B494" s="167">
        <v>4069793000</v>
      </c>
      <c r="C494" s="168">
        <v>4069793000</v>
      </c>
      <c r="D494" s="529"/>
      <c r="E494" s="168">
        <v>414646000</v>
      </c>
      <c r="F494" s="170">
        <v>7.2944549996481603E-2</v>
      </c>
      <c r="G494" s="168">
        <v>420424594.3061713</v>
      </c>
      <c r="H494" s="527"/>
      <c r="I494" s="172">
        <v>0.15928929252230639</v>
      </c>
      <c r="J494" s="171">
        <v>135897819.2046982</v>
      </c>
      <c r="K494" s="527"/>
      <c r="L494" s="173">
        <v>2098.4059515685308</v>
      </c>
      <c r="M494" s="174">
        <v>0.14381795667297956</v>
      </c>
      <c r="N494" s="175" t="s">
        <v>20</v>
      </c>
      <c r="O494">
        <v>67.03</v>
      </c>
      <c r="P494" s="130">
        <v>67.03</v>
      </c>
      <c r="Q494" s="529"/>
      <c r="R494">
        <v>35.9</v>
      </c>
      <c r="S494">
        <v>891</v>
      </c>
      <c r="T494" s="177">
        <v>35.9</v>
      </c>
      <c r="U494" s="177">
        <v>891</v>
      </c>
      <c r="V494" s="178">
        <v>31.986899999999999</v>
      </c>
      <c r="W494" s="179" t="s">
        <v>20</v>
      </c>
      <c r="X494" s="176" t="s">
        <v>186</v>
      </c>
      <c r="Y494" s="176" t="s">
        <v>186</v>
      </c>
      <c r="Z494" s="177">
        <v>0.8928571428571429</v>
      </c>
      <c r="AA494" s="177">
        <v>229.60000000000002</v>
      </c>
      <c r="AB494" s="178">
        <v>0.20500000000000004</v>
      </c>
      <c r="AC494" s="152"/>
      <c r="AD494" s="130">
        <v>234.6</v>
      </c>
      <c r="AE494" s="130">
        <v>312</v>
      </c>
      <c r="AF494" s="177">
        <v>234.6</v>
      </c>
      <c r="AG494" s="151"/>
      <c r="AH494" s="177">
        <v>312</v>
      </c>
      <c r="AI494" s="178">
        <v>73.1952</v>
      </c>
      <c r="AJ494" s="179" t="s">
        <v>20</v>
      </c>
      <c r="AK494" s="130">
        <v>0.7</v>
      </c>
      <c r="AL494" s="130">
        <v>106</v>
      </c>
      <c r="AM494" s="177">
        <v>0.7</v>
      </c>
      <c r="AN494" s="177">
        <v>106</v>
      </c>
      <c r="AO494" s="178">
        <v>7.4200000000000002E-2</v>
      </c>
      <c r="AP494" s="529"/>
      <c r="AQ494" s="199">
        <v>45.938942279999999</v>
      </c>
      <c r="AR494" s="174">
        <v>2.0442106408125825E-3</v>
      </c>
      <c r="AS494" s="188">
        <v>1.7660015817479943E-3</v>
      </c>
      <c r="AT494" s="304"/>
    </row>
    <row r="495" spans="1:46" x14ac:dyDescent="0.25">
      <c r="A495" t="s">
        <v>26</v>
      </c>
      <c r="B495" s="130">
        <v>1068297000</v>
      </c>
      <c r="C495" s="168">
        <v>1068297000</v>
      </c>
      <c r="D495" s="529"/>
      <c r="E495" s="168">
        <v>659765000</v>
      </c>
      <c r="F495" s="170">
        <v>0.11606589965519667</v>
      </c>
      <c r="G495" s="168">
        <v>668959624.50478494</v>
      </c>
      <c r="H495" s="527"/>
      <c r="I495" s="172">
        <v>4.1812513150841418E-2</v>
      </c>
      <c r="J495" s="171">
        <v>35672387.40715351</v>
      </c>
      <c r="K495" s="527"/>
      <c r="L495" s="173">
        <v>804.20059980325539</v>
      </c>
      <c r="M495" s="174">
        <v>5.5117307941504629E-2</v>
      </c>
      <c r="N495" s="175" t="s">
        <v>26</v>
      </c>
      <c r="O495">
        <v>1124.0450000000001</v>
      </c>
      <c r="P495" s="130">
        <v>1124.0450000000001</v>
      </c>
      <c r="Q495" s="529"/>
      <c r="R495">
        <v>1172.4000000000001</v>
      </c>
      <c r="S495">
        <v>1201</v>
      </c>
      <c r="T495" s="177">
        <v>1172.4000000000001</v>
      </c>
      <c r="U495" s="177">
        <v>1201</v>
      </c>
      <c r="V495" s="178">
        <v>1408.0524</v>
      </c>
      <c r="W495" s="179" t="s">
        <v>26</v>
      </c>
      <c r="X495">
        <v>92.1</v>
      </c>
      <c r="Y495">
        <v>239</v>
      </c>
      <c r="Z495" s="177">
        <v>92.1</v>
      </c>
      <c r="AA495" s="177">
        <v>239</v>
      </c>
      <c r="AB495" s="178">
        <v>22.011899999999997</v>
      </c>
      <c r="AC495" s="152"/>
      <c r="AD495">
        <v>1858.6</v>
      </c>
      <c r="AE495">
        <v>221</v>
      </c>
      <c r="AF495" s="177">
        <v>1858.6</v>
      </c>
      <c r="AG495" s="151"/>
      <c r="AH495" s="177">
        <v>221</v>
      </c>
      <c r="AI495" s="178">
        <v>410.75060000000002</v>
      </c>
      <c r="AJ495" s="179" t="s">
        <v>26</v>
      </c>
      <c r="AK495" s="176" t="s">
        <v>186</v>
      </c>
      <c r="AL495" s="176" t="s">
        <v>186</v>
      </c>
      <c r="AM495" s="177">
        <v>146.6</v>
      </c>
      <c r="AN495" s="177">
        <v>124.82051282051282</v>
      </c>
      <c r="AO495" s="178">
        <v>18.298687179487178</v>
      </c>
      <c r="AP495" s="529"/>
      <c r="AQ495" s="199">
        <v>809.82987857538467</v>
      </c>
      <c r="AR495" s="174">
        <v>3.6036155228425584E-2</v>
      </c>
      <c r="AS495" s="188">
        <v>3.1131775690306895E-2</v>
      </c>
      <c r="AT495" s="304"/>
    </row>
    <row r="496" spans="1:46" x14ac:dyDescent="0.25">
      <c r="A496" t="s">
        <v>28</v>
      </c>
      <c r="B496" s="176" t="s">
        <v>186</v>
      </c>
      <c r="C496" s="168">
        <v>57104842.105263159</v>
      </c>
      <c r="D496" s="529"/>
      <c r="E496" s="176" t="s">
        <v>186</v>
      </c>
      <c r="F496" s="170">
        <v>1.1818795634501779E-2</v>
      </c>
      <c r="G496" s="168">
        <v>68119035.076131508</v>
      </c>
      <c r="H496" s="527"/>
      <c r="I496" s="172">
        <v>2.2350497675300393E-3</v>
      </c>
      <c r="J496" s="171">
        <v>1906834.9442180207</v>
      </c>
      <c r="K496" s="527"/>
      <c r="L496" s="173">
        <v>57.666491020177915</v>
      </c>
      <c r="M496" s="174">
        <v>3.9522747735362867E-3</v>
      </c>
      <c r="N496" s="175" t="s">
        <v>28</v>
      </c>
      <c r="O496">
        <v>1589.5650000000001</v>
      </c>
      <c r="P496" s="130">
        <v>1589.5650000000001</v>
      </c>
      <c r="Q496" s="529"/>
      <c r="R496">
        <v>2078.6</v>
      </c>
      <c r="S496">
        <v>1137</v>
      </c>
      <c r="T496" s="177">
        <v>2078.6</v>
      </c>
      <c r="U496" s="177">
        <v>1137</v>
      </c>
      <c r="V496" s="178">
        <v>2363.3681999999999</v>
      </c>
      <c r="W496" s="179" t="s">
        <v>28</v>
      </c>
      <c r="X496" s="130">
        <v>0.1</v>
      </c>
      <c r="Y496" s="130">
        <v>216</v>
      </c>
      <c r="Z496" s="177">
        <v>0.1</v>
      </c>
      <c r="AA496" s="177">
        <v>216</v>
      </c>
      <c r="AB496" s="178">
        <v>2.1600000000000001E-2</v>
      </c>
      <c r="AC496" s="152"/>
      <c r="AD496">
        <v>34</v>
      </c>
      <c r="AE496">
        <v>229</v>
      </c>
      <c r="AF496" s="177">
        <v>34</v>
      </c>
      <c r="AG496" s="151"/>
      <c r="AH496" s="177">
        <v>229</v>
      </c>
      <c r="AI496" s="178">
        <v>7.7859999999999996</v>
      </c>
      <c r="AJ496" s="179" t="s">
        <v>28</v>
      </c>
      <c r="AK496">
        <v>1558.2</v>
      </c>
      <c r="AL496">
        <v>141</v>
      </c>
      <c r="AM496" s="177">
        <v>1558.2</v>
      </c>
      <c r="AN496" s="177">
        <v>141</v>
      </c>
      <c r="AO496" s="178">
        <v>219.7062</v>
      </c>
      <c r="AP496" s="529"/>
      <c r="AQ496" s="199">
        <v>1128.5881992</v>
      </c>
      <c r="AR496" s="174">
        <v>5.0220398890301804E-2</v>
      </c>
      <c r="AS496" s="188">
        <v>4.3385599363201549E-2</v>
      </c>
      <c r="AT496" s="304"/>
    </row>
    <row r="497" spans="1:46" x14ac:dyDescent="0.25">
      <c r="A497" t="s">
        <v>30</v>
      </c>
      <c r="B497" s="176" t="s">
        <v>186</v>
      </c>
      <c r="C497" s="168">
        <v>57104842.105263159</v>
      </c>
      <c r="D497" s="529"/>
      <c r="E497" s="308" t="s">
        <v>186</v>
      </c>
      <c r="F497" s="170">
        <v>1.1818795634501779E-2</v>
      </c>
      <c r="G497" s="168">
        <v>68119035.076131508</v>
      </c>
      <c r="H497" s="527"/>
      <c r="I497" s="172">
        <v>2.2350497675300393E-3</v>
      </c>
      <c r="J497" s="171">
        <v>1906834.9442180207</v>
      </c>
      <c r="K497" s="527"/>
      <c r="L497" s="173">
        <v>57.666491020177915</v>
      </c>
      <c r="M497" s="174">
        <v>3.9522747735362867E-3</v>
      </c>
      <c r="N497" s="175" t="s">
        <v>30</v>
      </c>
      <c r="O497" s="181" t="s">
        <v>61</v>
      </c>
      <c r="P497" s="180">
        <v>7.9055</v>
      </c>
      <c r="Q497" s="529"/>
      <c r="R497" s="181" t="s">
        <v>61</v>
      </c>
      <c r="S497" s="181" t="s">
        <v>61</v>
      </c>
      <c r="T497" s="177">
        <v>9.0166666666666675</v>
      </c>
      <c r="U497" s="177">
        <v>1070</v>
      </c>
      <c r="V497" s="178">
        <v>9.6478333333333346</v>
      </c>
      <c r="W497" s="179" t="s">
        <v>30</v>
      </c>
      <c r="X497" s="181" t="s">
        <v>61</v>
      </c>
      <c r="Y497" s="181" t="s">
        <v>61</v>
      </c>
      <c r="Z497" s="177">
        <v>14.983333333333334</v>
      </c>
      <c r="AA497" s="177">
        <v>147</v>
      </c>
      <c r="AB497" s="178">
        <v>2.20255</v>
      </c>
      <c r="AC497" s="152"/>
      <c r="AD497" s="181" t="s">
        <v>61</v>
      </c>
      <c r="AE497" s="181" t="s">
        <v>61</v>
      </c>
      <c r="AF497" s="177">
        <v>7.916666666666667</v>
      </c>
      <c r="AG497" s="151"/>
      <c r="AH497" s="177">
        <v>241</v>
      </c>
      <c r="AI497" s="178">
        <v>1.9079166666666667</v>
      </c>
      <c r="AJ497" s="179" t="s">
        <v>30</v>
      </c>
      <c r="AK497" s="181" t="s">
        <v>61</v>
      </c>
      <c r="AL497" s="181" t="s">
        <v>61</v>
      </c>
      <c r="AM497" s="177">
        <v>5.4333333333333336</v>
      </c>
      <c r="AN497" s="177">
        <v>98</v>
      </c>
      <c r="AO497" s="178">
        <v>0.53246666666666664</v>
      </c>
      <c r="AP497" s="529"/>
      <c r="AQ497" s="199">
        <v>6.2250579600000009</v>
      </c>
      <c r="AR497" s="174">
        <v>2.7700528331596296E-4</v>
      </c>
      <c r="AS497" s="188">
        <v>2.3930594955424262E-4</v>
      </c>
      <c r="AT497" s="304"/>
    </row>
    <row r="498" spans="1:46" x14ac:dyDescent="0.25">
      <c r="A498" t="s">
        <v>34</v>
      </c>
      <c r="B498" s="167">
        <v>1100768000</v>
      </c>
      <c r="C498" s="168">
        <v>1100768000</v>
      </c>
      <c r="D498" s="529"/>
      <c r="E498" s="130">
        <v>0</v>
      </c>
      <c r="F498" s="170">
        <v>0</v>
      </c>
      <c r="G498" s="168">
        <v>0</v>
      </c>
      <c r="H498" s="527"/>
      <c r="I498" s="172">
        <v>4.308340889848554E-2</v>
      </c>
      <c r="J498" s="171">
        <v>36756653.385151833</v>
      </c>
      <c r="K498" s="527"/>
      <c r="L498" s="173">
        <v>515.98118277550486</v>
      </c>
      <c r="M498" s="174">
        <v>3.5363681337736999E-2</v>
      </c>
      <c r="N498" s="175" t="s">
        <v>34</v>
      </c>
      <c r="O498" s="183">
        <v>75.992000000000004</v>
      </c>
      <c r="P498" s="130">
        <v>37.996000000000002</v>
      </c>
      <c r="Q498" s="529"/>
      <c r="R498" s="183">
        <v>45.1</v>
      </c>
      <c r="S498" s="183">
        <v>1180</v>
      </c>
      <c r="T498" s="177">
        <v>45.1</v>
      </c>
      <c r="U498" s="177">
        <v>1180</v>
      </c>
      <c r="V498" s="178">
        <v>53.218000000000004</v>
      </c>
      <c r="W498" s="179" t="s">
        <v>34</v>
      </c>
      <c r="X498" s="183">
        <v>31.3</v>
      </c>
      <c r="Y498" s="183">
        <v>392</v>
      </c>
      <c r="Z498" s="177">
        <v>31.3</v>
      </c>
      <c r="AA498" s="177">
        <v>392</v>
      </c>
      <c r="AB498" s="178">
        <v>12.269600000000001</v>
      </c>
      <c r="AC498" s="152"/>
      <c r="AD498">
        <v>218.3</v>
      </c>
      <c r="AE498" s="183">
        <v>219</v>
      </c>
      <c r="AF498" s="177">
        <v>218.3</v>
      </c>
      <c r="AG498" s="151"/>
      <c r="AH498" s="177">
        <v>219</v>
      </c>
      <c r="AI498" s="178">
        <v>47.807700000000004</v>
      </c>
      <c r="AJ498" s="179" t="s">
        <v>34</v>
      </c>
      <c r="AK498" s="183">
        <v>22.8</v>
      </c>
      <c r="AL498" s="183">
        <v>101</v>
      </c>
      <c r="AM498" s="177">
        <v>22.8</v>
      </c>
      <c r="AN498" s="177">
        <v>101</v>
      </c>
      <c r="AO498" s="178">
        <v>2.3028000000000004</v>
      </c>
      <c r="AP498" s="529"/>
      <c r="AQ498" s="199">
        <v>50.35453236</v>
      </c>
      <c r="AR498" s="174">
        <v>2.2406974508916255E-3</v>
      </c>
      <c r="AS498" s="188">
        <v>1.935747306804134E-3</v>
      </c>
      <c r="AT498" s="304"/>
    </row>
    <row r="499" spans="1:46" x14ac:dyDescent="0.25">
      <c r="A499" t="s">
        <v>32</v>
      </c>
      <c r="B499" s="130">
        <v>0</v>
      </c>
      <c r="C499" s="168">
        <v>0</v>
      </c>
      <c r="D499" s="529"/>
      <c r="E499" s="168">
        <v>0</v>
      </c>
      <c r="F499" s="170">
        <v>0</v>
      </c>
      <c r="G499" s="168">
        <v>0</v>
      </c>
      <c r="H499" s="527"/>
      <c r="I499" s="172">
        <v>0</v>
      </c>
      <c r="J499" s="171">
        <v>0</v>
      </c>
      <c r="K499" s="527"/>
      <c r="L499" s="173">
        <v>0</v>
      </c>
      <c r="M499" s="174">
        <v>0</v>
      </c>
      <c r="N499" s="175" t="s">
        <v>32</v>
      </c>
      <c r="O499" s="130">
        <v>0</v>
      </c>
      <c r="P499" s="130">
        <v>0</v>
      </c>
      <c r="Q499" s="529"/>
      <c r="R499" s="130">
        <v>0</v>
      </c>
      <c r="S499" s="130">
        <v>0</v>
      </c>
      <c r="T499" s="177">
        <v>0</v>
      </c>
      <c r="U499" s="177">
        <v>0</v>
      </c>
      <c r="V499" s="178">
        <v>0</v>
      </c>
      <c r="W499" s="179" t="s">
        <v>32</v>
      </c>
      <c r="X499" s="151">
        <v>0</v>
      </c>
      <c r="Y499" s="130">
        <v>0</v>
      </c>
      <c r="Z499" s="177">
        <v>0</v>
      </c>
      <c r="AA499" s="177">
        <v>0</v>
      </c>
      <c r="AB499" s="178">
        <v>0</v>
      </c>
      <c r="AC499" s="152"/>
      <c r="AD499" s="130">
        <v>0</v>
      </c>
      <c r="AE499">
        <v>0</v>
      </c>
      <c r="AF499" s="177">
        <v>0</v>
      </c>
      <c r="AG499" s="151"/>
      <c r="AH499" s="177">
        <v>0</v>
      </c>
      <c r="AI499" s="178">
        <v>0</v>
      </c>
      <c r="AJ499" s="179" t="s">
        <v>32</v>
      </c>
      <c r="AK499" s="130">
        <v>0</v>
      </c>
      <c r="AL499" s="130">
        <v>0</v>
      </c>
      <c r="AM499" s="177">
        <v>0</v>
      </c>
      <c r="AN499" s="177">
        <v>0</v>
      </c>
      <c r="AO499" s="178">
        <v>0</v>
      </c>
      <c r="AP499" s="529"/>
      <c r="AQ499" s="199">
        <v>0</v>
      </c>
      <c r="AR499" s="174">
        <v>0</v>
      </c>
      <c r="AS499" s="188">
        <v>0</v>
      </c>
      <c r="AT499" s="304"/>
    </row>
    <row r="500" spans="1:46" x14ac:dyDescent="0.25">
      <c r="A500" t="s">
        <v>35</v>
      </c>
      <c r="B500" s="130">
        <v>480169000</v>
      </c>
      <c r="C500" s="168">
        <v>480169000</v>
      </c>
      <c r="D500" s="529"/>
      <c r="E500" s="130">
        <v>0</v>
      </c>
      <c r="F500" s="170">
        <v>0</v>
      </c>
      <c r="G500" s="168">
        <v>0</v>
      </c>
      <c r="H500" s="527"/>
      <c r="I500" s="172">
        <v>1.8793530850621475E-2</v>
      </c>
      <c r="J500" s="171">
        <v>16033719.63873856</v>
      </c>
      <c r="K500" s="527"/>
      <c r="L500" s="173">
        <v>225.07755362813182</v>
      </c>
      <c r="M500" s="174">
        <v>1.5426087517315038E-2</v>
      </c>
      <c r="N500" s="175" t="s">
        <v>35</v>
      </c>
      <c r="O500">
        <v>98.274000000000001</v>
      </c>
      <c r="P500" s="130">
        <v>98.274000000000001</v>
      </c>
      <c r="Q500" s="529"/>
      <c r="R500">
        <v>144.30000000000001</v>
      </c>
      <c r="S500">
        <v>968</v>
      </c>
      <c r="T500" s="177">
        <v>144.30000000000001</v>
      </c>
      <c r="U500" s="177">
        <v>968</v>
      </c>
      <c r="V500" s="178">
        <v>139.6824</v>
      </c>
      <c r="W500" s="179" t="s">
        <v>35</v>
      </c>
      <c r="X500" s="130">
        <v>74.7</v>
      </c>
      <c r="Y500" s="130">
        <v>298</v>
      </c>
      <c r="Z500" s="177">
        <v>74.7</v>
      </c>
      <c r="AA500" s="177">
        <v>298</v>
      </c>
      <c r="AB500" s="178">
        <v>22.2606</v>
      </c>
      <c r="AC500" s="152"/>
      <c r="AD500">
        <v>79.2</v>
      </c>
      <c r="AE500">
        <v>150</v>
      </c>
      <c r="AF500" s="177">
        <v>79.2</v>
      </c>
      <c r="AG500" s="151"/>
      <c r="AH500" s="177">
        <v>150</v>
      </c>
      <c r="AI500" s="178">
        <v>11.88</v>
      </c>
      <c r="AJ500" s="179" t="s">
        <v>35</v>
      </c>
      <c r="AK500">
        <v>1.3</v>
      </c>
      <c r="AL500">
        <v>77</v>
      </c>
      <c r="AM500" s="177">
        <v>1.3</v>
      </c>
      <c r="AN500" s="177">
        <v>77</v>
      </c>
      <c r="AO500" s="178">
        <v>0.10010000000000001</v>
      </c>
      <c r="AP500" s="529"/>
      <c r="AQ500" s="199">
        <v>75.760902360000003</v>
      </c>
      <c r="AR500" s="174">
        <v>3.3712409358040429E-3</v>
      </c>
      <c r="AS500" s="188">
        <v>2.9124282528521328E-3</v>
      </c>
      <c r="AT500" s="304"/>
    </row>
    <row r="501" spans="1:46" x14ac:dyDescent="0.25">
      <c r="A501" t="s">
        <v>37</v>
      </c>
      <c r="B501" s="167">
        <v>3517209000</v>
      </c>
      <c r="C501" s="168">
        <v>3517209000</v>
      </c>
      <c r="D501" s="529"/>
      <c r="E501" s="176" t="s">
        <v>186</v>
      </c>
      <c r="F501" s="170">
        <v>1.1818795634501779E-2</v>
      </c>
      <c r="G501" s="168">
        <v>68119035.076131508</v>
      </c>
      <c r="H501" s="527"/>
      <c r="I501" s="172">
        <v>0.13766148137339876</v>
      </c>
      <c r="J501" s="171">
        <v>117446030.49519652</v>
      </c>
      <c r="K501" s="527"/>
      <c r="L501" s="173">
        <v>1679.5783161431543</v>
      </c>
      <c r="M501" s="174">
        <v>0.1151128652296254</v>
      </c>
      <c r="N501" s="175" t="s">
        <v>37</v>
      </c>
      <c r="O501">
        <v>396.26900000000001</v>
      </c>
      <c r="P501" s="130">
        <v>396.26900000000001</v>
      </c>
      <c r="Q501" s="529"/>
      <c r="R501">
        <v>245.6</v>
      </c>
      <c r="S501">
        <v>967</v>
      </c>
      <c r="T501" s="177">
        <v>245.6</v>
      </c>
      <c r="U501" s="177">
        <v>967</v>
      </c>
      <c r="V501" s="178">
        <v>237.49520000000001</v>
      </c>
      <c r="W501" s="179" t="s">
        <v>37</v>
      </c>
      <c r="X501" s="130">
        <v>12.8</v>
      </c>
      <c r="Y501" s="130">
        <v>378</v>
      </c>
      <c r="Z501" s="177">
        <v>12.8</v>
      </c>
      <c r="AA501" s="177">
        <v>378</v>
      </c>
      <c r="AB501" s="178">
        <v>4.8384</v>
      </c>
      <c r="AC501" s="152"/>
      <c r="AD501" s="176" t="s">
        <v>186</v>
      </c>
      <c r="AE501" s="176" t="s">
        <v>186</v>
      </c>
      <c r="AF501" s="177">
        <v>1543.5500000000065</v>
      </c>
      <c r="AG501" s="151"/>
      <c r="AH501" s="177">
        <v>213.82499999999999</v>
      </c>
      <c r="AI501" s="178">
        <v>330.04957875000139</v>
      </c>
      <c r="AJ501" s="179" t="s">
        <v>37</v>
      </c>
      <c r="AK501">
        <v>1.5</v>
      </c>
      <c r="AL501">
        <v>89</v>
      </c>
      <c r="AM501" s="177">
        <v>1.5</v>
      </c>
      <c r="AN501" s="177">
        <v>89</v>
      </c>
      <c r="AO501" s="178">
        <v>0.13350000000000001</v>
      </c>
      <c r="AP501" s="529"/>
      <c r="AQ501" s="199">
        <v>249.38826526350064</v>
      </c>
      <c r="AR501" s="174">
        <v>1.1097385360728837E-2</v>
      </c>
      <c r="AS501" s="188">
        <v>9.5870746923242076E-3</v>
      </c>
      <c r="AT501" s="304"/>
    </row>
    <row r="502" spans="1:46" x14ac:dyDescent="0.25">
      <c r="A502" t="s">
        <v>41</v>
      </c>
      <c r="B502" s="130">
        <v>0</v>
      </c>
      <c r="C502" s="168">
        <v>0</v>
      </c>
      <c r="D502" s="529"/>
      <c r="E502" s="168">
        <v>0</v>
      </c>
      <c r="F502" s="170">
        <v>0</v>
      </c>
      <c r="G502" s="168">
        <v>0</v>
      </c>
      <c r="H502" s="527"/>
      <c r="I502" s="172">
        <v>0</v>
      </c>
      <c r="J502" s="171">
        <v>0</v>
      </c>
      <c r="K502" s="527"/>
      <c r="L502" s="173">
        <v>0</v>
      </c>
      <c r="M502" s="174">
        <v>0</v>
      </c>
      <c r="N502" s="175" t="s">
        <v>41</v>
      </c>
      <c r="O502">
        <v>38.725000000000001</v>
      </c>
      <c r="P502" s="130">
        <v>38.725000000000001</v>
      </c>
      <c r="Q502" s="529"/>
      <c r="R502">
        <v>54.5</v>
      </c>
      <c r="S502">
        <v>988</v>
      </c>
      <c r="T502" s="177">
        <v>54.5</v>
      </c>
      <c r="U502" s="177">
        <v>988</v>
      </c>
      <c r="V502" s="178">
        <v>53.845999999999997</v>
      </c>
      <c r="W502" s="179" t="s">
        <v>41</v>
      </c>
      <c r="X502" s="130">
        <v>1.7</v>
      </c>
      <c r="Y502" s="130">
        <v>145</v>
      </c>
      <c r="Z502" s="177">
        <v>1.7</v>
      </c>
      <c r="AA502" s="177">
        <v>145</v>
      </c>
      <c r="AB502" s="178">
        <v>0.2465</v>
      </c>
      <c r="AC502" s="152"/>
      <c r="AD502">
        <v>42.6</v>
      </c>
      <c r="AE502">
        <v>205</v>
      </c>
      <c r="AF502" s="177">
        <v>42.6</v>
      </c>
      <c r="AG502" s="151"/>
      <c r="AH502" s="177">
        <v>205</v>
      </c>
      <c r="AI502" s="178">
        <v>8.7330000000000005</v>
      </c>
      <c r="AJ502" s="179" t="s">
        <v>41</v>
      </c>
      <c r="AK502" s="130">
        <v>1</v>
      </c>
      <c r="AL502" s="130">
        <v>96</v>
      </c>
      <c r="AM502" s="177">
        <v>1</v>
      </c>
      <c r="AN502" s="177">
        <v>96</v>
      </c>
      <c r="AO502" s="178">
        <v>9.6000000000000002E-2</v>
      </c>
      <c r="AP502" s="529"/>
      <c r="AQ502" s="199">
        <v>27.408605399999995</v>
      </c>
      <c r="AR502" s="174">
        <v>1.2196398094456344E-3</v>
      </c>
      <c r="AS502" s="188">
        <v>1.0536516098887119E-3</v>
      </c>
      <c r="AT502" s="304"/>
    </row>
    <row r="503" spans="1:46" x14ac:dyDescent="0.25">
      <c r="A503" t="s">
        <v>44</v>
      </c>
      <c r="B503" s="130">
        <v>0</v>
      </c>
      <c r="C503" s="168">
        <v>0</v>
      </c>
      <c r="D503" s="529"/>
      <c r="E503" s="130">
        <v>0</v>
      </c>
      <c r="F503" s="170">
        <v>0</v>
      </c>
      <c r="G503" s="168">
        <v>0</v>
      </c>
      <c r="H503" s="527"/>
      <c r="I503" s="172">
        <v>0</v>
      </c>
      <c r="J503" s="171">
        <v>0</v>
      </c>
      <c r="K503" s="527"/>
      <c r="L503" s="173">
        <v>0</v>
      </c>
      <c r="M503" s="174">
        <v>0</v>
      </c>
      <c r="N503" s="175" t="s">
        <v>44</v>
      </c>
      <c r="O503">
        <v>463.44</v>
      </c>
      <c r="P503" s="130">
        <v>463.44</v>
      </c>
      <c r="Q503" s="529"/>
      <c r="R503">
        <v>641.4</v>
      </c>
      <c r="S503">
        <v>1190</v>
      </c>
      <c r="T503" s="177">
        <v>641.4</v>
      </c>
      <c r="U503" s="177">
        <v>1190</v>
      </c>
      <c r="V503" s="178">
        <v>763.26599999999996</v>
      </c>
      <c r="W503" s="179" t="s">
        <v>44</v>
      </c>
      <c r="X503" s="130">
        <v>0.4</v>
      </c>
      <c r="Y503" s="130">
        <v>328</v>
      </c>
      <c r="Z503" s="177">
        <v>0.4</v>
      </c>
      <c r="AA503" s="177">
        <v>328</v>
      </c>
      <c r="AB503" s="178">
        <v>0.13120000000000001</v>
      </c>
      <c r="AC503" s="152"/>
      <c r="AD503" s="130">
        <v>87.8</v>
      </c>
      <c r="AE503" s="130">
        <v>232</v>
      </c>
      <c r="AF503" s="177">
        <v>87.8</v>
      </c>
      <c r="AG503" s="151"/>
      <c r="AH503" s="177">
        <v>232</v>
      </c>
      <c r="AI503" s="178">
        <v>20.369599999999998</v>
      </c>
      <c r="AJ503" s="179" t="s">
        <v>44</v>
      </c>
      <c r="AK503">
        <v>5.0999999999999996</v>
      </c>
      <c r="AL503">
        <v>106</v>
      </c>
      <c r="AM503" s="177">
        <v>5.0999999999999996</v>
      </c>
      <c r="AN503" s="177">
        <v>106</v>
      </c>
      <c r="AO503" s="178">
        <v>0.54059999999999997</v>
      </c>
      <c r="AP503" s="529"/>
      <c r="AQ503" s="199">
        <v>341.64430343999999</v>
      </c>
      <c r="AR503" s="174">
        <v>1.5202633883216408E-2</v>
      </c>
      <c r="AS503" s="188">
        <v>1.3133614975129805E-2</v>
      </c>
      <c r="AT503" s="304"/>
    </row>
    <row r="504" spans="1:46" x14ac:dyDescent="0.25">
      <c r="A504" t="s">
        <v>45</v>
      </c>
      <c r="B504" s="176" t="s">
        <v>186</v>
      </c>
      <c r="C504" s="168">
        <v>57104842.105263159</v>
      </c>
      <c r="D504" s="529"/>
      <c r="E504" s="176" t="s">
        <v>186</v>
      </c>
      <c r="F504" s="170">
        <v>1.1818795634501779E-2</v>
      </c>
      <c r="G504" s="168">
        <v>68119035.076131508</v>
      </c>
      <c r="H504" s="527"/>
      <c r="I504" s="172">
        <v>2.2350497675300393E-3</v>
      </c>
      <c r="J504" s="171">
        <v>1906834.9442180207</v>
      </c>
      <c r="K504" s="527"/>
      <c r="L504" s="173">
        <v>57.666491020177915</v>
      </c>
      <c r="M504" s="174">
        <v>3.9522747735362867E-3</v>
      </c>
      <c r="N504" s="175" t="s">
        <v>45</v>
      </c>
      <c r="O504">
        <v>2471.4229999999998</v>
      </c>
      <c r="P504" s="130">
        <v>2471.4229999999998</v>
      </c>
      <c r="Q504" s="529"/>
      <c r="R504" s="176" t="s">
        <v>186</v>
      </c>
      <c r="S504" s="176" t="s">
        <v>186</v>
      </c>
      <c r="T504" s="177">
        <v>381.48571428571449</v>
      </c>
      <c r="U504" s="177">
        <v>1012.918918918919</v>
      </c>
      <c r="V504" s="178">
        <v>386.41409729729753</v>
      </c>
      <c r="W504" s="179" t="s">
        <v>45</v>
      </c>
      <c r="X504">
        <v>129.1</v>
      </c>
      <c r="Y504">
        <v>382</v>
      </c>
      <c r="Z504" s="177">
        <v>129.1</v>
      </c>
      <c r="AA504" s="177">
        <v>382</v>
      </c>
      <c r="AB504" s="178">
        <v>49.316199999999995</v>
      </c>
      <c r="AC504" s="152"/>
      <c r="AD504">
        <v>8834.2999999999993</v>
      </c>
      <c r="AE504">
        <v>255</v>
      </c>
      <c r="AF504" s="177">
        <v>8834.2999999999993</v>
      </c>
      <c r="AG504" s="151"/>
      <c r="AH504" s="177">
        <v>255</v>
      </c>
      <c r="AI504" s="178">
        <v>2252.7464999999997</v>
      </c>
      <c r="AJ504" s="179" t="s">
        <v>45</v>
      </c>
      <c r="AK504">
        <v>265.39999999999998</v>
      </c>
      <c r="AL504">
        <v>120</v>
      </c>
      <c r="AM504" s="177">
        <v>265.39999999999998</v>
      </c>
      <c r="AN504" s="177">
        <v>120</v>
      </c>
      <c r="AO504" s="178">
        <v>31.847999999999999</v>
      </c>
      <c r="AP504" s="529"/>
      <c r="AQ504" s="199">
        <v>1184.9734817027027</v>
      </c>
      <c r="AR504" s="174">
        <v>5.2729455232407213E-2</v>
      </c>
      <c r="AS504" s="188">
        <v>4.5553182967546568E-2</v>
      </c>
      <c r="AT504" s="304"/>
    </row>
    <row r="505" spans="1:46" x14ac:dyDescent="0.25">
      <c r="A505" t="s">
        <v>46</v>
      </c>
      <c r="B505" s="176" t="s">
        <v>186</v>
      </c>
      <c r="C505" s="168">
        <v>57104842.105263159</v>
      </c>
      <c r="D505" s="529"/>
      <c r="E505" s="176" t="s">
        <v>186</v>
      </c>
      <c r="F505" s="170">
        <v>1.1818795634501779E-2</v>
      </c>
      <c r="G505" s="168">
        <v>68119035.076131508</v>
      </c>
      <c r="H505" s="527"/>
      <c r="I505" s="172">
        <v>2.2350497675300393E-3</v>
      </c>
      <c r="J505" s="171">
        <v>1906834.9442180207</v>
      </c>
      <c r="K505" s="527"/>
      <c r="L505" s="173">
        <v>57.666491020177915</v>
      </c>
      <c r="M505" s="174">
        <v>3.9522747735362867E-3</v>
      </c>
      <c r="N505" s="175" t="s">
        <v>46</v>
      </c>
      <c r="O505">
        <v>722.48800000000006</v>
      </c>
      <c r="P505" s="130">
        <v>722.48800000000006</v>
      </c>
      <c r="Q505" s="529"/>
      <c r="R505" s="130">
        <v>108.5</v>
      </c>
      <c r="S505" s="130">
        <v>1078</v>
      </c>
      <c r="T505" s="177">
        <v>108.5</v>
      </c>
      <c r="U505" s="177">
        <v>1078</v>
      </c>
      <c r="V505" s="178">
        <v>116.96299999999999</v>
      </c>
      <c r="W505" s="179" t="s">
        <v>46</v>
      </c>
      <c r="X505">
        <v>136</v>
      </c>
      <c r="Y505">
        <v>393</v>
      </c>
      <c r="Z505" s="177">
        <v>136</v>
      </c>
      <c r="AA505" s="177">
        <v>393</v>
      </c>
      <c r="AB505" s="178">
        <v>53.448</v>
      </c>
      <c r="AC505" s="152"/>
      <c r="AD505">
        <v>3623.6</v>
      </c>
      <c r="AE505">
        <v>242</v>
      </c>
      <c r="AF505" s="177">
        <v>3623.6</v>
      </c>
      <c r="AG505" s="151"/>
      <c r="AH505" s="177">
        <v>242</v>
      </c>
      <c r="AI505" s="178">
        <v>876.91120000000001</v>
      </c>
      <c r="AJ505" s="179" t="s">
        <v>46</v>
      </c>
      <c r="AK505">
        <v>27.4</v>
      </c>
      <c r="AL505">
        <v>109</v>
      </c>
      <c r="AM505" s="177">
        <v>27.4</v>
      </c>
      <c r="AN505" s="177">
        <v>109</v>
      </c>
      <c r="AO505" s="178">
        <v>2.9865999999999997</v>
      </c>
      <c r="AP505" s="529"/>
      <c r="AQ505" s="199">
        <v>457.51451328000002</v>
      </c>
      <c r="AR505" s="174">
        <v>2.0358675884889477E-2</v>
      </c>
      <c r="AS505" s="188">
        <v>1.7587939861578018E-2</v>
      </c>
      <c r="AT505" s="304"/>
    </row>
    <row r="506" spans="1:46" x14ac:dyDescent="0.25">
      <c r="A506" t="s">
        <v>43</v>
      </c>
      <c r="B506" s="176" t="s">
        <v>186</v>
      </c>
      <c r="C506" s="168">
        <v>57104842.105263159</v>
      </c>
      <c r="D506" s="529"/>
      <c r="E506" s="130">
        <v>339440000</v>
      </c>
      <c r="F506" s="170">
        <v>5.9714305819435647E-2</v>
      </c>
      <c r="G506" s="168">
        <v>344170507.59270984</v>
      </c>
      <c r="H506" s="527"/>
      <c r="I506" s="172">
        <v>2.2350497675300393E-3</v>
      </c>
      <c r="J506" s="171">
        <v>1906834.9442180207</v>
      </c>
      <c r="K506" s="527"/>
      <c r="L506" s="173">
        <v>182.88343895369786</v>
      </c>
      <c r="M506" s="174">
        <v>1.2534239373457781E-2</v>
      </c>
      <c r="N506" s="175" t="s">
        <v>43</v>
      </c>
      <c r="O506">
        <v>6151.0060000000003</v>
      </c>
      <c r="P506" s="130">
        <v>6151.0060000000003</v>
      </c>
      <c r="Q506" s="529"/>
      <c r="R506" s="130">
        <v>1830.3</v>
      </c>
      <c r="S506" s="130">
        <v>1166</v>
      </c>
      <c r="T506" s="177">
        <v>1830.3</v>
      </c>
      <c r="U506" s="177">
        <v>1166</v>
      </c>
      <c r="V506" s="178">
        <v>2134.1298000000002</v>
      </c>
      <c r="W506" s="179" t="s">
        <v>43</v>
      </c>
      <c r="X506" s="176" t="s">
        <v>186</v>
      </c>
      <c r="Y506" s="176" t="s">
        <v>186</v>
      </c>
      <c r="Z506" s="177">
        <v>0.8928571428571429</v>
      </c>
      <c r="AA506" s="177">
        <v>229.60000000000002</v>
      </c>
      <c r="AB506" s="178">
        <v>0.20500000000000004</v>
      </c>
      <c r="AC506" s="152"/>
      <c r="AD506">
        <v>25785</v>
      </c>
      <c r="AE506">
        <v>255</v>
      </c>
      <c r="AF506" s="177">
        <v>25785</v>
      </c>
      <c r="AG506" s="151"/>
      <c r="AH506" s="177">
        <v>255</v>
      </c>
      <c r="AI506" s="178">
        <v>6575.1749999999993</v>
      </c>
      <c r="AJ506" s="179" t="s">
        <v>43</v>
      </c>
      <c r="AK506">
        <v>595.9</v>
      </c>
      <c r="AL506">
        <v>127</v>
      </c>
      <c r="AM506" s="177">
        <v>595.9</v>
      </c>
      <c r="AN506" s="177">
        <v>127</v>
      </c>
      <c r="AO506" s="178">
        <v>75.679299999999998</v>
      </c>
      <c r="AP506" s="529"/>
      <c r="AQ506" s="199">
        <v>3826.8283719599999</v>
      </c>
      <c r="AR506" s="174">
        <v>0.17028784056114152</v>
      </c>
      <c r="AS506" s="188">
        <v>0.14711233264292434</v>
      </c>
      <c r="AT506" s="304"/>
    </row>
    <row r="507" spans="1:46" x14ac:dyDescent="0.25">
      <c r="A507" t="s">
        <v>47</v>
      </c>
      <c r="B507" s="176" t="s">
        <v>186</v>
      </c>
      <c r="C507" s="168">
        <v>57104842.105263159</v>
      </c>
      <c r="D507" s="529"/>
      <c r="E507" s="176" t="s">
        <v>186</v>
      </c>
      <c r="F507" s="170">
        <v>1.1818795634501779E-2</v>
      </c>
      <c r="G507" s="168">
        <v>68119035.076131508</v>
      </c>
      <c r="H507" s="527"/>
      <c r="I507" s="172">
        <v>2.2350497675300393E-3</v>
      </c>
      <c r="J507" s="171">
        <v>1906834.9442180207</v>
      </c>
      <c r="K507" s="527"/>
      <c r="L507" s="173">
        <v>57.666491020177915</v>
      </c>
      <c r="M507" s="174">
        <v>3.9522747735362867E-3</v>
      </c>
      <c r="N507" s="175" t="s">
        <v>47</v>
      </c>
      <c r="O507">
        <v>4621.3429999999998</v>
      </c>
      <c r="P507" s="130">
        <v>4621.3429999999998</v>
      </c>
      <c r="Q507" s="529"/>
      <c r="R507">
        <v>6258.5</v>
      </c>
      <c r="S507">
        <v>1133</v>
      </c>
      <c r="T507" s="177">
        <v>6258.5</v>
      </c>
      <c r="U507" s="177">
        <v>1133</v>
      </c>
      <c r="V507" s="178">
        <v>7090.8805000000002</v>
      </c>
      <c r="W507" s="179" t="s">
        <v>47</v>
      </c>
      <c r="X507" s="176" t="s">
        <v>186</v>
      </c>
      <c r="Y507" s="176" t="s">
        <v>186</v>
      </c>
      <c r="Z507" s="177">
        <v>0.8928571428571429</v>
      </c>
      <c r="AA507" s="177">
        <v>229.60000000000002</v>
      </c>
      <c r="AB507" s="178">
        <v>0.20500000000000004</v>
      </c>
      <c r="AC507" s="152"/>
      <c r="AD507" s="130">
        <v>810.6</v>
      </c>
      <c r="AE507" s="130">
        <v>263</v>
      </c>
      <c r="AF507" s="177">
        <v>810.6</v>
      </c>
      <c r="AG507" s="151"/>
      <c r="AH507" s="177">
        <v>263</v>
      </c>
      <c r="AI507" s="178">
        <v>213.18779999999998</v>
      </c>
      <c r="AJ507" s="179" t="s">
        <v>47</v>
      </c>
      <c r="AK507">
        <v>441.1</v>
      </c>
      <c r="AL507">
        <v>126</v>
      </c>
      <c r="AM507" s="177">
        <v>441.1</v>
      </c>
      <c r="AN507" s="177">
        <v>126</v>
      </c>
      <c r="AO507" s="178">
        <v>55.578600000000009</v>
      </c>
      <c r="AP507" s="529"/>
      <c r="AQ507" s="199">
        <v>3205.9514876399999</v>
      </c>
      <c r="AR507" s="174">
        <v>0.14265979623600983</v>
      </c>
      <c r="AS507" s="188">
        <v>0.12324435690467481</v>
      </c>
      <c r="AT507" s="304"/>
    </row>
    <row r="508" spans="1:46" x14ac:dyDescent="0.25">
      <c r="A508" t="s">
        <v>48</v>
      </c>
      <c r="B508" s="176" t="s">
        <v>186</v>
      </c>
      <c r="C508" s="168">
        <v>57104842.105263159</v>
      </c>
      <c r="D508" s="529"/>
      <c r="E508" s="176" t="s">
        <v>186</v>
      </c>
      <c r="F508" s="170">
        <v>1.1818795634501779E-2</v>
      </c>
      <c r="G508" s="168">
        <v>68119035.076131508</v>
      </c>
      <c r="H508" s="527"/>
      <c r="I508" s="172">
        <v>2.2350497675300393E-3</v>
      </c>
      <c r="J508" s="171">
        <v>1906834.9442180207</v>
      </c>
      <c r="K508" s="527"/>
      <c r="L508" s="173">
        <v>57.666491020177915</v>
      </c>
      <c r="M508" s="174">
        <v>3.9522747735362867E-3</v>
      </c>
      <c r="N508" s="175" t="s">
        <v>48</v>
      </c>
      <c r="O508">
        <v>562.40099999999995</v>
      </c>
      <c r="P508" s="130">
        <v>562.40099999999995</v>
      </c>
      <c r="Q508" s="529"/>
      <c r="R508">
        <v>112</v>
      </c>
      <c r="S508">
        <v>892</v>
      </c>
      <c r="T508" s="177">
        <v>112</v>
      </c>
      <c r="U508" s="177">
        <v>892</v>
      </c>
      <c r="V508" s="178">
        <v>99.903999999999996</v>
      </c>
      <c r="W508" s="179" t="s">
        <v>48</v>
      </c>
      <c r="X508" s="176" t="s">
        <v>186</v>
      </c>
      <c r="Y508" s="176" t="s">
        <v>186</v>
      </c>
      <c r="Z508" s="177">
        <v>0.8928571428571429</v>
      </c>
      <c r="AA508" s="177">
        <v>229.60000000000002</v>
      </c>
      <c r="AB508" s="178">
        <v>0.20500000000000004</v>
      </c>
      <c r="AC508" s="152"/>
      <c r="AD508" s="176" t="s">
        <v>186</v>
      </c>
      <c r="AE508" s="176" t="s">
        <v>186</v>
      </c>
      <c r="AF508" s="177">
        <v>1543.5500000000065</v>
      </c>
      <c r="AG508" s="151"/>
      <c r="AH508" s="177">
        <v>213.82499999999999</v>
      </c>
      <c r="AI508" s="178">
        <v>330.04957875000139</v>
      </c>
      <c r="AJ508" s="179" t="s">
        <v>48</v>
      </c>
      <c r="AK508">
        <v>13.6</v>
      </c>
      <c r="AL508">
        <v>117</v>
      </c>
      <c r="AM508" s="177">
        <v>13.6</v>
      </c>
      <c r="AN508" s="177">
        <v>117</v>
      </c>
      <c r="AO508" s="178">
        <v>1.5911999999999999</v>
      </c>
      <c r="AP508" s="529"/>
      <c r="AQ508" s="199">
        <v>188.07020362350059</v>
      </c>
      <c r="AR508" s="174">
        <v>8.3688281093560486E-3</v>
      </c>
      <c r="AS508" s="188">
        <v>7.2298633924657574E-3</v>
      </c>
      <c r="AT508" s="304"/>
    </row>
    <row r="509" spans="1:46" x14ac:dyDescent="0.25">
      <c r="A509" t="s">
        <v>49</v>
      </c>
      <c r="B509" s="167">
        <v>449953000</v>
      </c>
      <c r="C509" s="168">
        <v>449953000</v>
      </c>
      <c r="D509" s="529"/>
      <c r="E509" s="168">
        <v>0</v>
      </c>
      <c r="F509" s="170">
        <v>0</v>
      </c>
      <c r="G509" s="168">
        <v>0</v>
      </c>
      <c r="H509" s="527"/>
      <c r="I509" s="172">
        <v>1.7610894470133819E-2</v>
      </c>
      <c r="J509" s="171">
        <v>15024752.228089137</v>
      </c>
      <c r="K509" s="527"/>
      <c r="L509" s="173">
        <v>210.91390841066126</v>
      </c>
      <c r="M509" s="174">
        <v>1.4455357086106044E-2</v>
      </c>
      <c r="N509" s="175" t="s">
        <v>49</v>
      </c>
      <c r="O509">
        <v>37.054000000000002</v>
      </c>
      <c r="P509" s="130">
        <v>37.054000000000002</v>
      </c>
      <c r="Q509" s="529"/>
      <c r="R509">
        <v>40.299999999999997</v>
      </c>
      <c r="S509">
        <v>799</v>
      </c>
      <c r="T509" s="177">
        <v>40.299999999999997</v>
      </c>
      <c r="U509" s="177">
        <v>799</v>
      </c>
      <c r="V509" s="178">
        <v>32.199699999999993</v>
      </c>
      <c r="W509" s="179" t="s">
        <v>49</v>
      </c>
      <c r="X509">
        <v>37.799999999999997</v>
      </c>
      <c r="Y509">
        <v>423</v>
      </c>
      <c r="Z509" s="177">
        <v>37.799999999999997</v>
      </c>
      <c r="AA509" s="177">
        <v>423</v>
      </c>
      <c r="AB509" s="178">
        <v>15.989399999999998</v>
      </c>
      <c r="AC509" s="152"/>
      <c r="AD509">
        <v>62.4</v>
      </c>
      <c r="AE509">
        <v>202</v>
      </c>
      <c r="AF509" s="177">
        <v>62.4</v>
      </c>
      <c r="AG509" s="151"/>
      <c r="AH509" s="177">
        <v>202</v>
      </c>
      <c r="AI509" s="178">
        <v>12.604799999999999</v>
      </c>
      <c r="AJ509" s="179" t="s">
        <v>49</v>
      </c>
      <c r="AK509">
        <v>6.6</v>
      </c>
      <c r="AL509">
        <v>99</v>
      </c>
      <c r="AM509" s="177">
        <v>6.6</v>
      </c>
      <c r="AN509" s="177">
        <v>99</v>
      </c>
      <c r="AO509" s="178">
        <v>0.65339999999999998</v>
      </c>
      <c r="AP509" s="529"/>
      <c r="AQ509" s="199">
        <v>26.766443879999994</v>
      </c>
      <c r="AR509" s="174">
        <v>1.1910646323267679E-3</v>
      </c>
      <c r="AS509" s="188">
        <v>1.0289654024191197E-3</v>
      </c>
      <c r="AT509" s="304"/>
    </row>
    <row r="510" spans="1:46" x14ac:dyDescent="0.25">
      <c r="A510" t="s">
        <v>52</v>
      </c>
      <c r="B510" s="130">
        <v>0</v>
      </c>
      <c r="C510" s="168">
        <v>0</v>
      </c>
      <c r="D510" s="529"/>
      <c r="E510" s="130">
        <v>0</v>
      </c>
      <c r="F510" s="170">
        <v>0</v>
      </c>
      <c r="G510" s="168">
        <v>0</v>
      </c>
      <c r="H510" s="527"/>
      <c r="I510" s="172">
        <v>0</v>
      </c>
      <c r="J510" s="171">
        <v>0</v>
      </c>
      <c r="K510" s="527"/>
      <c r="L510" s="173">
        <v>0</v>
      </c>
      <c r="M510" s="174">
        <v>0</v>
      </c>
      <c r="N510" s="175" t="s">
        <v>52</v>
      </c>
      <c r="O510" s="181" t="s">
        <v>61</v>
      </c>
      <c r="P510" s="180">
        <v>7.9055</v>
      </c>
      <c r="Q510" s="529"/>
      <c r="R510" s="181" t="s">
        <v>61</v>
      </c>
      <c r="S510" s="181" t="s">
        <v>61</v>
      </c>
      <c r="T510" s="177">
        <v>9.0166666666666675</v>
      </c>
      <c r="U510" s="177">
        <v>1070</v>
      </c>
      <c r="V510" s="178">
        <v>9.6478333333333346</v>
      </c>
      <c r="W510" s="179" t="s">
        <v>52</v>
      </c>
      <c r="X510" s="181" t="s">
        <v>61</v>
      </c>
      <c r="Y510" s="181" t="s">
        <v>61</v>
      </c>
      <c r="Z510" s="177">
        <v>14.983333333333334</v>
      </c>
      <c r="AA510" s="177">
        <v>147</v>
      </c>
      <c r="AB510" s="178">
        <v>2.20255</v>
      </c>
      <c r="AC510" s="152"/>
      <c r="AD510" s="181" t="s">
        <v>61</v>
      </c>
      <c r="AE510" s="181" t="s">
        <v>61</v>
      </c>
      <c r="AF510" s="177">
        <v>7.916666666666667</v>
      </c>
      <c r="AG510" s="151"/>
      <c r="AH510" s="177">
        <v>241</v>
      </c>
      <c r="AI510" s="178">
        <v>1.9079166666666667</v>
      </c>
      <c r="AJ510" s="179" t="s">
        <v>52</v>
      </c>
      <c r="AK510" s="181" t="s">
        <v>61</v>
      </c>
      <c r="AL510" s="181" t="s">
        <v>61</v>
      </c>
      <c r="AM510" s="177">
        <v>5.4333333333333336</v>
      </c>
      <c r="AN510" s="177">
        <v>98</v>
      </c>
      <c r="AO510" s="178">
        <v>0.53246666666666664</v>
      </c>
      <c r="AP510" s="529"/>
      <c r="AQ510" s="199">
        <v>6.2250579600000009</v>
      </c>
      <c r="AR510" s="174">
        <v>2.7700528331596296E-4</v>
      </c>
      <c r="AS510" s="188">
        <v>2.3930594955424262E-4</v>
      </c>
      <c r="AT510" s="304"/>
    </row>
    <row r="511" spans="1:46" x14ac:dyDescent="0.25">
      <c r="A511" t="s">
        <v>51</v>
      </c>
      <c r="B511" s="167">
        <v>784766000</v>
      </c>
      <c r="C511" s="168">
        <v>784766000</v>
      </c>
      <c r="D511" s="529"/>
      <c r="E511" s="176" t="s">
        <v>186</v>
      </c>
      <c r="F511" s="170">
        <v>1.1818795634501779E-2</v>
      </c>
      <c r="G511" s="168">
        <v>68119035.076131508</v>
      </c>
      <c r="H511" s="527"/>
      <c r="I511" s="172">
        <v>3.0715277395081345E-2</v>
      </c>
      <c r="J511" s="171">
        <v>26204769.624891043</v>
      </c>
      <c r="K511" s="527"/>
      <c r="L511" s="173">
        <v>398.75513541238382</v>
      </c>
      <c r="M511" s="174">
        <v>2.7329387216519913E-2</v>
      </c>
      <c r="N511" s="175" t="s">
        <v>51</v>
      </c>
      <c r="O511" s="184" t="s">
        <v>193</v>
      </c>
      <c r="P511" s="180">
        <v>37.996000000000002</v>
      </c>
      <c r="Q511" s="529"/>
      <c r="R511" s="184" t="s">
        <v>193</v>
      </c>
      <c r="S511" s="184" t="s">
        <v>193</v>
      </c>
      <c r="T511" s="177">
        <v>45.1</v>
      </c>
      <c r="U511" s="177">
        <v>1180</v>
      </c>
      <c r="V511" s="178">
        <v>53.218000000000004</v>
      </c>
      <c r="W511" s="179" t="s">
        <v>51</v>
      </c>
      <c r="X511" s="185" t="s">
        <v>193</v>
      </c>
      <c r="Y511" s="185" t="s">
        <v>193</v>
      </c>
      <c r="Z511" s="177">
        <v>31.3</v>
      </c>
      <c r="AA511" s="177">
        <v>392</v>
      </c>
      <c r="AB511" s="178">
        <v>12.269600000000001</v>
      </c>
      <c r="AC511" s="152"/>
      <c r="AD511" s="184" t="s">
        <v>193</v>
      </c>
      <c r="AE511" s="184" t="s">
        <v>193</v>
      </c>
      <c r="AF511" s="177">
        <v>45.1</v>
      </c>
      <c r="AG511" s="151"/>
      <c r="AH511" s="177">
        <v>219</v>
      </c>
      <c r="AI511" s="178">
        <v>9.8768999999999991</v>
      </c>
      <c r="AJ511" s="179" t="s">
        <v>51</v>
      </c>
      <c r="AK511" s="184" t="s">
        <v>193</v>
      </c>
      <c r="AL511" s="184" t="s">
        <v>193</v>
      </c>
      <c r="AM511" s="177">
        <v>22.8</v>
      </c>
      <c r="AN511" s="177">
        <v>101</v>
      </c>
      <c r="AO511" s="178">
        <v>2.3028000000000004</v>
      </c>
      <c r="AP511" s="529"/>
      <c r="AQ511" s="199">
        <v>33.831875879999998</v>
      </c>
      <c r="AR511" s="174">
        <v>1.5054652379895097E-3</v>
      </c>
      <c r="AS511" s="188">
        <v>1.3005773174623865E-3</v>
      </c>
      <c r="AT511" s="304"/>
    </row>
    <row r="512" spans="1:46" x14ac:dyDescent="0.25">
      <c r="A512" t="s">
        <v>50</v>
      </c>
      <c r="B512" s="130">
        <v>0</v>
      </c>
      <c r="C512" s="168">
        <v>0</v>
      </c>
      <c r="D512" s="529"/>
      <c r="E512" s="168">
        <v>0</v>
      </c>
      <c r="F512" s="170">
        <v>0</v>
      </c>
      <c r="G512" s="168">
        <v>0</v>
      </c>
      <c r="H512" s="527"/>
      <c r="I512" s="172">
        <v>0</v>
      </c>
      <c r="J512" s="171">
        <v>0</v>
      </c>
      <c r="K512" s="527"/>
      <c r="L512" s="173">
        <v>0</v>
      </c>
      <c r="M512" s="174">
        <v>0</v>
      </c>
      <c r="N512" s="175" t="s">
        <v>50</v>
      </c>
      <c r="O512" s="181" t="s">
        <v>61</v>
      </c>
      <c r="P512" s="180">
        <v>7.9055</v>
      </c>
      <c r="Q512" s="529"/>
      <c r="R512" s="181" t="s">
        <v>61</v>
      </c>
      <c r="S512" s="181" t="s">
        <v>61</v>
      </c>
      <c r="T512" s="177">
        <v>9.0166666666666675</v>
      </c>
      <c r="U512" s="177">
        <v>1070</v>
      </c>
      <c r="V512" s="178">
        <v>9.6478333333333346</v>
      </c>
      <c r="W512" s="179" t="s">
        <v>50</v>
      </c>
      <c r="X512" s="181" t="s">
        <v>61</v>
      </c>
      <c r="Y512" s="181" t="s">
        <v>61</v>
      </c>
      <c r="Z512" s="177">
        <v>14.983333333333334</v>
      </c>
      <c r="AA512" s="177">
        <v>147</v>
      </c>
      <c r="AB512" s="178">
        <v>2.20255</v>
      </c>
      <c r="AC512" s="152"/>
      <c r="AD512" s="181" t="s">
        <v>61</v>
      </c>
      <c r="AE512" s="181" t="s">
        <v>61</v>
      </c>
      <c r="AF512" s="177">
        <v>7.916666666666667</v>
      </c>
      <c r="AG512" s="151"/>
      <c r="AH512" s="177">
        <v>241</v>
      </c>
      <c r="AI512" s="178">
        <v>1.9079166666666667</v>
      </c>
      <c r="AJ512" s="179" t="s">
        <v>50</v>
      </c>
      <c r="AK512" s="181" t="s">
        <v>61</v>
      </c>
      <c r="AL512" s="181" t="s">
        <v>61</v>
      </c>
      <c r="AM512" s="177">
        <v>5.4333333333333336</v>
      </c>
      <c r="AN512" s="177">
        <v>98</v>
      </c>
      <c r="AO512" s="178">
        <v>0.53246666666666664</v>
      </c>
      <c r="AP512" s="529"/>
      <c r="AQ512" s="199">
        <v>6.2250579600000009</v>
      </c>
      <c r="AR512" s="174">
        <v>2.7700528331596296E-4</v>
      </c>
      <c r="AS512" s="188">
        <v>2.3930594955424262E-4</v>
      </c>
      <c r="AT512" s="304"/>
    </row>
    <row r="513" spans="1:46" x14ac:dyDescent="0.25">
      <c r="A513" t="s">
        <v>53</v>
      </c>
      <c r="B513" s="176" t="s">
        <v>186</v>
      </c>
      <c r="C513" s="168">
        <v>57104842.105263159</v>
      </c>
      <c r="D513" s="529"/>
      <c r="E513" s="176" t="s">
        <v>186</v>
      </c>
      <c r="F513" s="170">
        <v>1.1818795634501779E-2</v>
      </c>
      <c r="G513" s="168">
        <v>68119035.076131508</v>
      </c>
      <c r="H513" s="527"/>
      <c r="I513" s="172">
        <v>2.2350497675300393E-3</v>
      </c>
      <c r="J513" s="171">
        <v>1906834.9442180207</v>
      </c>
      <c r="K513" s="527"/>
      <c r="L513" s="173">
        <v>57.666491020177915</v>
      </c>
      <c r="M513" s="174">
        <v>3.9522747735362867E-3</v>
      </c>
      <c r="N513" s="175" t="s">
        <v>53</v>
      </c>
      <c r="O513">
        <v>996.44299999999998</v>
      </c>
      <c r="P513" s="130">
        <v>996.44299999999998</v>
      </c>
      <c r="Q513" s="529"/>
      <c r="R513" s="176" t="s">
        <v>186</v>
      </c>
      <c r="S513" s="176" t="s">
        <v>186</v>
      </c>
      <c r="T513" s="177">
        <v>381.48571428571449</v>
      </c>
      <c r="U513" s="177">
        <v>1012.918918918919</v>
      </c>
      <c r="V513" s="178">
        <v>386.41409729729753</v>
      </c>
      <c r="W513" s="179" t="s">
        <v>53</v>
      </c>
      <c r="X513">
        <v>54.9</v>
      </c>
      <c r="Y513">
        <v>333</v>
      </c>
      <c r="Z513" s="177">
        <v>54.9</v>
      </c>
      <c r="AA513" s="177">
        <v>333</v>
      </c>
      <c r="AB513" s="178">
        <v>18.281700000000001</v>
      </c>
      <c r="AC513" s="152"/>
      <c r="AD513">
        <v>3835.9</v>
      </c>
      <c r="AE513">
        <v>241</v>
      </c>
      <c r="AF513" s="177">
        <v>3835.9</v>
      </c>
      <c r="AG513" s="151"/>
      <c r="AH513" s="177">
        <v>241</v>
      </c>
      <c r="AI513" s="178">
        <v>924.45190000000002</v>
      </c>
      <c r="AJ513" s="179" t="s">
        <v>53</v>
      </c>
      <c r="AK513">
        <v>291.10000000000002</v>
      </c>
      <c r="AL513">
        <v>115</v>
      </c>
      <c r="AM513" s="177">
        <v>291.10000000000002</v>
      </c>
      <c r="AN513" s="177">
        <v>115</v>
      </c>
      <c r="AO513" s="178">
        <v>33.476500000000001</v>
      </c>
      <c r="AP513" s="529"/>
      <c r="AQ513" s="199">
        <v>593.55910034270278</v>
      </c>
      <c r="AR513" s="174">
        <v>2.6412445926077523E-2</v>
      </c>
      <c r="AS513" s="188">
        <v>2.2817815518632129E-2</v>
      </c>
      <c r="AT513" s="304"/>
    </row>
    <row r="514" spans="1:46" x14ac:dyDescent="0.25">
      <c r="A514" t="s">
        <v>54</v>
      </c>
      <c r="B514" s="176" t="s">
        <v>186</v>
      </c>
      <c r="C514" s="168">
        <v>57104842.105263159</v>
      </c>
      <c r="D514" s="529"/>
      <c r="E514" s="168">
        <v>801184000</v>
      </c>
      <c r="F514" s="170">
        <v>0.14094433889240729</v>
      </c>
      <c r="G514" s="168">
        <v>812349469.58271754</v>
      </c>
      <c r="H514" s="527"/>
      <c r="I514" s="172">
        <v>2.2350497675300393E-3</v>
      </c>
      <c r="J514" s="171">
        <v>1906834.9442180207</v>
      </c>
      <c r="K514" s="527"/>
      <c r="L514" s="173">
        <v>395.24941611236534</v>
      </c>
      <c r="M514" s="174">
        <v>2.7089116554867999E-2</v>
      </c>
      <c r="N514" s="175" t="s">
        <v>54</v>
      </c>
      <c r="O514">
        <v>1715.0940000000001</v>
      </c>
      <c r="P514" s="130">
        <v>1715.0940000000001</v>
      </c>
      <c r="Q514" s="529"/>
      <c r="R514">
        <v>1045</v>
      </c>
      <c r="S514">
        <v>1209</v>
      </c>
      <c r="T514" s="177">
        <v>1045</v>
      </c>
      <c r="U514" s="177">
        <v>1209</v>
      </c>
      <c r="V514" s="178">
        <v>1263.405</v>
      </c>
      <c r="W514" s="179" t="s">
        <v>54</v>
      </c>
      <c r="X514" s="130">
        <v>1.2</v>
      </c>
      <c r="Y514" s="130">
        <v>225</v>
      </c>
      <c r="Z514" s="177">
        <v>1.2</v>
      </c>
      <c r="AA514" s="177">
        <v>225</v>
      </c>
      <c r="AB514" s="178">
        <v>0.26999999999999996</v>
      </c>
      <c r="AC514" s="152"/>
      <c r="AD514">
        <v>5877.5</v>
      </c>
      <c r="AE514">
        <v>235</v>
      </c>
      <c r="AF514" s="177">
        <v>5877.5</v>
      </c>
      <c r="AG514" s="151"/>
      <c r="AH514" s="177">
        <v>235</v>
      </c>
      <c r="AI514" s="178">
        <v>1381.2125000000001</v>
      </c>
      <c r="AJ514" s="179" t="s">
        <v>54</v>
      </c>
      <c r="AK514">
        <v>59.9</v>
      </c>
      <c r="AL514">
        <v>117</v>
      </c>
      <c r="AM514" s="177">
        <v>59.9</v>
      </c>
      <c r="AN514" s="177">
        <v>117</v>
      </c>
      <c r="AO514" s="178">
        <v>7.0083000000000002</v>
      </c>
      <c r="AP514" s="529"/>
      <c r="AQ514" s="199">
        <v>1155.1658104799999</v>
      </c>
      <c r="AR514" s="174">
        <v>5.1403060769080182E-2</v>
      </c>
      <c r="AS514" s="188">
        <v>4.44073055939085E-2</v>
      </c>
      <c r="AT514" s="304"/>
    </row>
    <row r="515" spans="1:46" x14ac:dyDescent="0.25">
      <c r="A515" t="s">
        <v>56</v>
      </c>
      <c r="B515" s="167">
        <v>1719579000</v>
      </c>
      <c r="C515" s="168">
        <v>1719579000</v>
      </c>
      <c r="D515" s="529"/>
      <c r="E515" s="130">
        <v>0</v>
      </c>
      <c r="F515" s="170">
        <v>0</v>
      </c>
      <c r="G515" s="168">
        <v>0</v>
      </c>
      <c r="H515" s="527"/>
      <c r="I515" s="172">
        <v>6.7303305683167447E-2</v>
      </c>
      <c r="J515" s="171">
        <v>57419882.546899982</v>
      </c>
      <c r="K515" s="527"/>
      <c r="L515" s="173">
        <v>806.04669312327383</v>
      </c>
      <c r="M515" s="174">
        <v>5.5243833206510773E-2</v>
      </c>
      <c r="N515" s="175" t="s">
        <v>56</v>
      </c>
      <c r="O515">
        <v>396.72899999999998</v>
      </c>
      <c r="P515" s="130">
        <v>396.72899999999998</v>
      </c>
      <c r="Q515" s="529"/>
      <c r="R515" s="176" t="s">
        <v>186</v>
      </c>
      <c r="S515" s="176" t="s">
        <v>186</v>
      </c>
      <c r="T515" s="177">
        <v>381.48571428571449</v>
      </c>
      <c r="U515" s="177">
        <v>1012.918918918919</v>
      </c>
      <c r="V515" s="178">
        <v>386.41409729729753</v>
      </c>
      <c r="W515" s="179" t="s">
        <v>56</v>
      </c>
      <c r="X515" s="130">
        <v>26.4</v>
      </c>
      <c r="Y515" s="130">
        <v>375</v>
      </c>
      <c r="Z515" s="177">
        <v>26.4</v>
      </c>
      <c r="AA515" s="177">
        <v>375</v>
      </c>
      <c r="AB515" s="178">
        <v>9.8999999999999986</v>
      </c>
      <c r="AC515" s="152"/>
      <c r="AD515" s="130">
        <v>1884.9</v>
      </c>
      <c r="AE515" s="130">
        <v>240</v>
      </c>
      <c r="AF515" s="177">
        <v>1884.9</v>
      </c>
      <c r="AG515" s="151"/>
      <c r="AH515" s="177">
        <v>240</v>
      </c>
      <c r="AI515" s="178">
        <v>452.37600000000003</v>
      </c>
      <c r="AJ515" s="179" t="s">
        <v>56</v>
      </c>
      <c r="AK515" s="176" t="s">
        <v>186</v>
      </c>
      <c r="AL515" s="176" t="s">
        <v>186</v>
      </c>
      <c r="AM515" s="177">
        <v>146.6</v>
      </c>
      <c r="AN515" s="177">
        <v>124.82051282051282</v>
      </c>
      <c r="AO515" s="178">
        <v>18.298687179487178</v>
      </c>
      <c r="AP515" s="529"/>
      <c r="AQ515" s="199">
        <v>377.66031451808743</v>
      </c>
      <c r="AR515" s="174">
        <v>1.6805289700512038E-2</v>
      </c>
      <c r="AS515" s="188">
        <v>1.4518155614844241E-2</v>
      </c>
      <c r="AT515" s="304"/>
    </row>
    <row r="516" spans="1:46" x14ac:dyDescent="0.25">
      <c r="A516" t="s">
        <v>55</v>
      </c>
      <c r="B516" s="167">
        <v>728473000</v>
      </c>
      <c r="C516" s="168">
        <v>728473000</v>
      </c>
      <c r="D516" s="529"/>
      <c r="E516" s="168">
        <v>388267000</v>
      </c>
      <c r="F516" s="170">
        <v>6.8303954682992052E-2</v>
      </c>
      <c r="G516" s="168">
        <v>393677970.98603195</v>
      </c>
      <c r="H516" s="527"/>
      <c r="I516" s="172">
        <v>2.8512002647702744E-2</v>
      </c>
      <c r="J516" s="171">
        <v>24325043.57089024</v>
      </c>
      <c r="K516" s="527"/>
      <c r="L516" s="173">
        <v>520.0415202030199</v>
      </c>
      <c r="M516" s="174">
        <v>3.5641963731947494E-2</v>
      </c>
      <c r="N516" s="175" t="s">
        <v>55</v>
      </c>
      <c r="O516">
        <v>677.35299999999995</v>
      </c>
      <c r="P516" s="130">
        <v>677.35299999999995</v>
      </c>
      <c r="Q516" s="529"/>
      <c r="R516" s="130">
        <v>327.39999999999998</v>
      </c>
      <c r="S516" s="130">
        <v>1071</v>
      </c>
      <c r="T516" s="177">
        <v>327.39999999999998</v>
      </c>
      <c r="U516" s="177">
        <v>1071</v>
      </c>
      <c r="V516" s="178">
        <v>350.6454</v>
      </c>
      <c r="W516" s="179" t="s">
        <v>55</v>
      </c>
      <c r="X516" s="130">
        <v>3.9</v>
      </c>
      <c r="Y516" s="130">
        <v>315</v>
      </c>
      <c r="Z516" s="177">
        <v>3.9</v>
      </c>
      <c r="AA516" s="177">
        <v>315</v>
      </c>
      <c r="AB516" s="178">
        <v>1.2284999999999999</v>
      </c>
      <c r="AC516" s="152"/>
      <c r="AD516">
        <v>2797.9</v>
      </c>
      <c r="AE516" s="130">
        <v>245</v>
      </c>
      <c r="AF516" s="177">
        <v>2797.9</v>
      </c>
      <c r="AG516" s="151"/>
      <c r="AH516" s="177">
        <v>245</v>
      </c>
      <c r="AI516" s="178">
        <v>685.48550000000012</v>
      </c>
      <c r="AJ516" s="179" t="s">
        <v>55</v>
      </c>
      <c r="AK516">
        <v>24.4</v>
      </c>
      <c r="AL516">
        <v>103</v>
      </c>
      <c r="AM516" s="177">
        <v>24.4</v>
      </c>
      <c r="AN516" s="177">
        <v>103</v>
      </c>
      <c r="AO516" s="178">
        <v>2.5131999999999999</v>
      </c>
      <c r="AP516" s="529"/>
      <c r="AQ516" s="199">
        <v>452.96850456000004</v>
      </c>
      <c r="AR516" s="174">
        <v>2.015638565056041E-2</v>
      </c>
      <c r="AS516" s="188">
        <v>1.7413180535574658E-2</v>
      </c>
      <c r="AT516" s="304"/>
    </row>
    <row r="517" spans="1:46" x14ac:dyDescent="0.25">
      <c r="A517" t="s">
        <v>58</v>
      </c>
      <c r="B517" s="130">
        <v>0</v>
      </c>
      <c r="C517" s="168">
        <v>0</v>
      </c>
      <c r="D517" s="529"/>
      <c r="E517" s="168">
        <v>0</v>
      </c>
      <c r="F517" s="170">
        <v>0</v>
      </c>
      <c r="G517" s="168">
        <v>0</v>
      </c>
      <c r="H517" s="527"/>
      <c r="I517" s="172">
        <v>0</v>
      </c>
      <c r="J517" s="171">
        <v>0</v>
      </c>
      <c r="K517" s="527"/>
      <c r="L517" s="173">
        <v>0</v>
      </c>
      <c r="M517" s="174">
        <v>0</v>
      </c>
      <c r="N517" s="175" t="s">
        <v>58</v>
      </c>
      <c r="O517">
        <v>20.602</v>
      </c>
      <c r="P517" s="130">
        <v>20.602</v>
      </c>
      <c r="Q517" s="529"/>
      <c r="R517">
        <v>28.1</v>
      </c>
      <c r="S517">
        <v>1068</v>
      </c>
      <c r="T517" s="177">
        <v>28.1</v>
      </c>
      <c r="U517" s="177">
        <v>1068</v>
      </c>
      <c r="V517" s="178">
        <v>30.0108</v>
      </c>
      <c r="W517" s="179" t="s">
        <v>58</v>
      </c>
      <c r="X517" s="176" t="s">
        <v>186</v>
      </c>
      <c r="Y517" s="176" t="s">
        <v>186</v>
      </c>
      <c r="Z517" s="177">
        <v>0.8928571428571429</v>
      </c>
      <c r="AA517" s="177">
        <v>229.60000000000002</v>
      </c>
      <c r="AB517" s="178">
        <v>0.20500000000000004</v>
      </c>
      <c r="AC517" s="152"/>
      <c r="AD517">
        <v>25.1</v>
      </c>
      <c r="AE517">
        <v>229</v>
      </c>
      <c r="AF517" s="177">
        <v>25.1</v>
      </c>
      <c r="AG517" s="151"/>
      <c r="AH517" s="177">
        <v>229</v>
      </c>
      <c r="AI517" s="178">
        <v>5.7479000000000005</v>
      </c>
      <c r="AJ517" s="179" t="s">
        <v>58</v>
      </c>
      <c r="AK517">
        <v>3.6</v>
      </c>
      <c r="AL517">
        <v>123</v>
      </c>
      <c r="AM517" s="177">
        <v>3.6</v>
      </c>
      <c r="AN517" s="177">
        <v>123</v>
      </c>
      <c r="AO517" s="178">
        <v>0.44280000000000003</v>
      </c>
      <c r="AP517" s="529"/>
      <c r="AQ517" s="199">
        <v>15.858671399999997</v>
      </c>
      <c r="AR517" s="174">
        <v>7.0568592170533906E-4</v>
      </c>
      <c r="AS517" s="188">
        <v>6.0964483261545554E-4</v>
      </c>
      <c r="AT517" s="304"/>
    </row>
    <row r="518" spans="1:46" x14ac:dyDescent="0.25">
      <c r="A518" t="s">
        <v>61</v>
      </c>
      <c r="B518" s="176" t="s">
        <v>186</v>
      </c>
      <c r="C518" s="168">
        <v>57104842.105263159</v>
      </c>
      <c r="D518" s="529"/>
      <c r="E518" s="308" t="s">
        <v>186</v>
      </c>
      <c r="F518" s="170">
        <v>1.1818795634501779E-2</v>
      </c>
      <c r="G518" s="168">
        <v>68119035.076131508</v>
      </c>
      <c r="H518" s="527"/>
      <c r="I518" s="172">
        <v>2.2350497675300393E-3</v>
      </c>
      <c r="J518" s="171">
        <v>1906834.9442180207</v>
      </c>
      <c r="K518" s="527"/>
      <c r="L518" s="173">
        <v>57.666491020177915</v>
      </c>
      <c r="M518" s="174">
        <v>3.9522747735362867E-3</v>
      </c>
      <c r="N518" s="175" t="s">
        <v>61</v>
      </c>
      <c r="O518">
        <v>5048.2950000000001</v>
      </c>
      <c r="P518" s="130">
        <v>5048.2950000000001</v>
      </c>
      <c r="Q518" s="529"/>
      <c r="R518">
        <v>5882.3</v>
      </c>
      <c r="S518">
        <v>1157</v>
      </c>
      <c r="T518" s="177">
        <v>5882.3</v>
      </c>
      <c r="U518" s="177">
        <v>1157</v>
      </c>
      <c r="V518" s="178">
        <v>6805.8211000000001</v>
      </c>
      <c r="W518" s="179" t="s">
        <v>61</v>
      </c>
      <c r="X518" s="176" t="s">
        <v>186</v>
      </c>
      <c r="Y518" s="176" t="s">
        <v>186</v>
      </c>
      <c r="Z518" s="177">
        <v>0.8928571428571429</v>
      </c>
      <c r="AA518" s="177">
        <v>229.60000000000002</v>
      </c>
      <c r="AB518" s="178">
        <v>0.20500000000000004</v>
      </c>
      <c r="AC518" s="152"/>
      <c r="AD518">
        <v>5401.1</v>
      </c>
      <c r="AE518">
        <v>241</v>
      </c>
      <c r="AF518" s="177">
        <v>5401.1</v>
      </c>
      <c r="AG518" s="151"/>
      <c r="AH518" s="177">
        <v>241</v>
      </c>
      <c r="AI518" s="178">
        <v>1301.6651000000002</v>
      </c>
      <c r="AJ518" s="179" t="s">
        <v>61</v>
      </c>
      <c r="AK518">
        <v>1.4</v>
      </c>
      <c r="AL518">
        <v>120</v>
      </c>
      <c r="AM518" s="177">
        <v>1.4</v>
      </c>
      <c r="AN518" s="177">
        <v>120</v>
      </c>
      <c r="AO518" s="178">
        <v>0.16799999999999998</v>
      </c>
      <c r="AP518" s="529"/>
      <c r="AQ518" s="199">
        <v>3531.7834675199997</v>
      </c>
      <c r="AR518" s="174">
        <v>0.15715880660346679</v>
      </c>
      <c r="AS518" s="188">
        <v>0.13577010876776627</v>
      </c>
      <c r="AT518" s="304"/>
    </row>
    <row r="519" spans="1:46" x14ac:dyDescent="0.25">
      <c r="A519" t="s">
        <v>65</v>
      </c>
      <c r="B519" s="130">
        <v>0</v>
      </c>
      <c r="C519" s="168">
        <v>0</v>
      </c>
      <c r="D519" s="529"/>
      <c r="E519" s="168">
        <v>0</v>
      </c>
      <c r="F519" s="170">
        <v>0</v>
      </c>
      <c r="G519" s="168">
        <v>0</v>
      </c>
      <c r="H519" s="527"/>
      <c r="I519" s="172">
        <v>0</v>
      </c>
      <c r="J519" s="171">
        <v>0</v>
      </c>
      <c r="K519" s="527"/>
      <c r="L519" s="173">
        <v>0</v>
      </c>
      <c r="M519" s="174">
        <v>0</v>
      </c>
      <c r="N519" s="175" t="s">
        <v>65</v>
      </c>
      <c r="O519">
        <v>1.298</v>
      </c>
      <c r="P519" s="130">
        <v>1.298</v>
      </c>
      <c r="Q519" s="529"/>
      <c r="R519">
        <v>1.3</v>
      </c>
      <c r="S519">
        <v>937</v>
      </c>
      <c r="T519" s="177">
        <v>1.3</v>
      </c>
      <c r="U519" s="177">
        <v>937</v>
      </c>
      <c r="V519" s="178">
        <v>1.2181</v>
      </c>
      <c r="W519" s="179" t="s">
        <v>65</v>
      </c>
      <c r="X519" s="176" t="s">
        <v>186</v>
      </c>
      <c r="Y519" s="176" t="s">
        <v>186</v>
      </c>
      <c r="Z519" s="177">
        <v>0.8928571428571429</v>
      </c>
      <c r="AA519" s="177">
        <v>229.60000000000002</v>
      </c>
      <c r="AB519" s="178">
        <v>0.20500000000000004</v>
      </c>
      <c r="AC519" s="152"/>
      <c r="AD519" s="130">
        <v>2.1</v>
      </c>
      <c r="AE519" s="130">
        <v>249</v>
      </c>
      <c r="AF519" s="177">
        <v>2.1</v>
      </c>
      <c r="AG519" s="151"/>
      <c r="AH519" s="177">
        <v>249</v>
      </c>
      <c r="AI519" s="178">
        <v>0.52290000000000003</v>
      </c>
      <c r="AJ519" s="179" t="s">
        <v>65</v>
      </c>
      <c r="AK519">
        <v>2.7</v>
      </c>
      <c r="AL519">
        <v>123</v>
      </c>
      <c r="AM519" s="177">
        <v>2.7</v>
      </c>
      <c r="AN519" s="177">
        <v>123</v>
      </c>
      <c r="AO519" s="178">
        <v>0.33210000000000001</v>
      </c>
      <c r="AP519" s="529"/>
      <c r="AQ519" s="199">
        <v>0.99234036000000003</v>
      </c>
      <c r="AR519" s="174">
        <v>4.4157584448846589E-5</v>
      </c>
      <c r="AS519" s="188">
        <v>3.8147910213320967E-5</v>
      </c>
      <c r="AT519" s="304"/>
    </row>
    <row r="520" spans="1:46" x14ac:dyDescent="0.25">
      <c r="A520" t="s">
        <v>62</v>
      </c>
      <c r="B520" s="130">
        <v>0</v>
      </c>
      <c r="C520" s="168">
        <v>0</v>
      </c>
      <c r="D520" s="529"/>
      <c r="E520" s="168">
        <v>0</v>
      </c>
      <c r="F520" s="170">
        <v>0</v>
      </c>
      <c r="G520" s="168">
        <v>0</v>
      </c>
      <c r="H520" s="527"/>
      <c r="I520" s="172">
        <v>0</v>
      </c>
      <c r="J520" s="171">
        <v>0</v>
      </c>
      <c r="K520" s="527"/>
      <c r="L520" s="173">
        <v>0</v>
      </c>
      <c r="M520" s="174">
        <v>0</v>
      </c>
      <c r="N520" s="175" t="s">
        <v>62</v>
      </c>
      <c r="O520" s="181" t="s">
        <v>61</v>
      </c>
      <c r="P520" s="180">
        <v>7.9055</v>
      </c>
      <c r="Q520" s="529"/>
      <c r="R520" s="181" t="s">
        <v>61</v>
      </c>
      <c r="S520" s="181" t="s">
        <v>61</v>
      </c>
      <c r="T520" s="177">
        <v>9.0166666666666675</v>
      </c>
      <c r="U520" s="177">
        <v>1070</v>
      </c>
      <c r="V520" s="178">
        <v>9.6478333333333346</v>
      </c>
      <c r="W520" s="179" t="s">
        <v>62</v>
      </c>
      <c r="X520" s="181" t="s">
        <v>61</v>
      </c>
      <c r="Y520" s="181" t="s">
        <v>61</v>
      </c>
      <c r="Z520" s="177">
        <v>14.983333333333334</v>
      </c>
      <c r="AA520" s="177">
        <v>147</v>
      </c>
      <c r="AB520" s="178">
        <v>2.20255</v>
      </c>
      <c r="AC520" s="152"/>
      <c r="AD520" s="181" t="s">
        <v>61</v>
      </c>
      <c r="AE520" s="181" t="s">
        <v>61</v>
      </c>
      <c r="AF520" s="177">
        <v>7.916666666666667</v>
      </c>
      <c r="AG520" s="151"/>
      <c r="AH520" s="177">
        <v>241</v>
      </c>
      <c r="AI520" s="178">
        <v>1.9079166666666667</v>
      </c>
      <c r="AJ520" s="179" t="s">
        <v>62</v>
      </c>
      <c r="AK520" s="181" t="s">
        <v>61</v>
      </c>
      <c r="AL520" s="181" t="s">
        <v>61</v>
      </c>
      <c r="AM520" s="177">
        <v>5.4333333333333336</v>
      </c>
      <c r="AN520" s="177">
        <v>98</v>
      </c>
      <c r="AO520" s="178">
        <v>0.53246666666666664</v>
      </c>
      <c r="AP520" s="529"/>
      <c r="AQ520" s="199">
        <v>6.2250579600000009</v>
      </c>
      <c r="AR520" s="174">
        <v>2.7700528331596296E-4</v>
      </c>
      <c r="AS520" s="188">
        <v>2.3930594955424262E-4</v>
      </c>
      <c r="AT520" s="304"/>
    </row>
    <row r="521" spans="1:46" x14ac:dyDescent="0.25">
      <c r="A521" t="s">
        <v>63</v>
      </c>
      <c r="B521" s="176" t="s">
        <v>186</v>
      </c>
      <c r="C521" s="168">
        <v>57104842.105263159</v>
      </c>
      <c r="D521" s="529"/>
      <c r="E521" s="176" t="s">
        <v>186</v>
      </c>
      <c r="F521" s="170">
        <v>1.1818795634501779E-2</v>
      </c>
      <c r="G521" s="168">
        <v>68119035.076131508</v>
      </c>
      <c r="H521" s="527"/>
      <c r="I521" s="172">
        <v>2.2350497675300393E-3</v>
      </c>
      <c r="J521" s="171">
        <v>1906834.9442180207</v>
      </c>
      <c r="K521" s="527"/>
      <c r="L521" s="173">
        <v>57.666491020177915</v>
      </c>
      <c r="M521" s="174">
        <v>3.9522747735362867E-3</v>
      </c>
      <c r="N521" s="175" t="s">
        <v>63</v>
      </c>
      <c r="O521">
        <v>29.14</v>
      </c>
      <c r="P521" s="130">
        <v>29.14</v>
      </c>
      <c r="Q521" s="529"/>
      <c r="R521">
        <v>20.5</v>
      </c>
      <c r="S521">
        <v>1218</v>
      </c>
      <c r="T521" s="177">
        <v>20.5</v>
      </c>
      <c r="U521" s="177">
        <v>1218</v>
      </c>
      <c r="V521" s="178">
        <v>24.969000000000001</v>
      </c>
      <c r="W521" s="179" t="s">
        <v>63</v>
      </c>
      <c r="X521">
        <v>27.2</v>
      </c>
      <c r="Y521">
        <v>362</v>
      </c>
      <c r="Z521" s="177">
        <v>27.2</v>
      </c>
      <c r="AA521" s="177">
        <v>362</v>
      </c>
      <c r="AB521" s="178">
        <v>9.8464000000000009</v>
      </c>
      <c r="AC521" s="152"/>
      <c r="AD521">
        <v>84.5</v>
      </c>
      <c r="AE521">
        <v>99</v>
      </c>
      <c r="AF521" s="177">
        <v>84.5</v>
      </c>
      <c r="AG521" s="151"/>
      <c r="AH521" s="177">
        <v>99</v>
      </c>
      <c r="AI521" s="178">
        <v>8.365499999999999</v>
      </c>
      <c r="AJ521" s="179" t="s">
        <v>63</v>
      </c>
      <c r="AK521">
        <v>70.599999999999994</v>
      </c>
      <c r="AL521">
        <v>99</v>
      </c>
      <c r="AM521" s="177">
        <v>70.599999999999994</v>
      </c>
      <c r="AN521" s="177">
        <v>99</v>
      </c>
      <c r="AO521" s="178">
        <v>6.9893999999999998</v>
      </c>
      <c r="AP521" s="529"/>
      <c r="AQ521" s="199">
        <v>21.854182679999997</v>
      </c>
      <c r="AR521" s="174">
        <v>9.7247673898159326E-4</v>
      </c>
      <c r="AS521" s="188">
        <v>8.401264649380521E-4</v>
      </c>
      <c r="AT521" s="304"/>
    </row>
    <row r="522" spans="1:46" x14ac:dyDescent="0.25">
      <c r="A522" t="s">
        <v>64</v>
      </c>
      <c r="B522" s="130">
        <v>0</v>
      </c>
      <c r="C522" s="168">
        <v>0</v>
      </c>
      <c r="D522" s="529"/>
      <c r="E522" s="168">
        <v>0</v>
      </c>
      <c r="F522" s="170">
        <v>0</v>
      </c>
      <c r="G522" s="168">
        <v>0</v>
      </c>
      <c r="H522" s="527"/>
      <c r="I522" s="172">
        <v>0</v>
      </c>
      <c r="J522" s="171">
        <v>0</v>
      </c>
      <c r="K522" s="527"/>
      <c r="L522" s="173">
        <v>0</v>
      </c>
      <c r="M522" s="174">
        <v>0</v>
      </c>
      <c r="N522" s="175" t="s">
        <v>64</v>
      </c>
      <c r="O522">
        <v>89.263999999999996</v>
      </c>
      <c r="P522" s="130">
        <v>89.263999999999996</v>
      </c>
      <c r="Q522" s="529"/>
      <c r="R522">
        <v>134.6</v>
      </c>
      <c r="S522">
        <v>1028</v>
      </c>
      <c r="T522" s="177">
        <v>134.6</v>
      </c>
      <c r="U522" s="177">
        <v>1028</v>
      </c>
      <c r="V522" s="178">
        <v>138.36879999999999</v>
      </c>
      <c r="W522" s="179" t="s">
        <v>64</v>
      </c>
      <c r="X522" s="176" t="s">
        <v>186</v>
      </c>
      <c r="Y522" s="176" t="s">
        <v>186</v>
      </c>
      <c r="Z522" s="177">
        <v>0.8928571428571429</v>
      </c>
      <c r="AA522" s="177">
        <v>229.60000000000002</v>
      </c>
      <c r="AB522" s="178">
        <v>0.20500000000000004</v>
      </c>
      <c r="AC522" s="152"/>
      <c r="AD522">
        <v>5.6</v>
      </c>
      <c r="AE522">
        <v>213</v>
      </c>
      <c r="AF522" s="177">
        <v>5.6</v>
      </c>
      <c r="AG522" s="151"/>
      <c r="AH522" s="177">
        <v>213</v>
      </c>
      <c r="AI522" s="178">
        <v>1.1927999999999999</v>
      </c>
      <c r="AJ522" s="179" t="s">
        <v>64</v>
      </c>
      <c r="AK522">
        <v>187.6</v>
      </c>
      <c r="AL522">
        <v>108</v>
      </c>
      <c r="AM522" s="177">
        <v>187.6</v>
      </c>
      <c r="AN522" s="177">
        <v>108</v>
      </c>
      <c r="AO522" s="178">
        <v>20.2608</v>
      </c>
      <c r="AP522" s="529"/>
      <c r="AQ522" s="199">
        <v>69.70793544</v>
      </c>
      <c r="AR522" s="174">
        <v>3.1018934329613943E-3</v>
      </c>
      <c r="AS522" s="188">
        <v>2.6797378898517181E-3</v>
      </c>
      <c r="AT522" s="304"/>
    </row>
    <row r="523" spans="1:46" x14ac:dyDescent="0.25">
      <c r="A523" t="s">
        <v>66</v>
      </c>
      <c r="B523" s="176" t="s">
        <v>186</v>
      </c>
      <c r="C523" s="168">
        <v>57104842.105263159</v>
      </c>
      <c r="D523" s="529"/>
      <c r="E523" s="176" t="s">
        <v>186</v>
      </c>
      <c r="F523" s="170">
        <v>1.1818795634501779E-2</v>
      </c>
      <c r="G523" s="168">
        <v>68119035.076131508</v>
      </c>
      <c r="H523" s="527"/>
      <c r="I523" s="172">
        <v>2.2350497675300393E-3</v>
      </c>
      <c r="J523" s="171">
        <v>1906834.9442180207</v>
      </c>
      <c r="K523" s="527"/>
      <c r="L523" s="173">
        <v>57.666491020177915</v>
      </c>
      <c r="M523" s="174">
        <v>3.9522747735362867E-3</v>
      </c>
      <c r="N523" s="175" t="s">
        <v>66</v>
      </c>
      <c r="O523">
        <v>87.001000000000005</v>
      </c>
      <c r="P523" s="130">
        <v>87.001000000000005</v>
      </c>
      <c r="Q523" s="529"/>
      <c r="R523">
        <v>66.3</v>
      </c>
      <c r="S523">
        <v>1071</v>
      </c>
      <c r="T523" s="177">
        <v>66.3</v>
      </c>
      <c r="U523" s="177">
        <v>1071</v>
      </c>
      <c r="V523" s="178">
        <v>71.007300000000001</v>
      </c>
      <c r="W523" s="179" t="s">
        <v>66</v>
      </c>
      <c r="X523">
        <v>279.60000000000002</v>
      </c>
      <c r="Y523">
        <v>205</v>
      </c>
      <c r="Z523" s="177">
        <v>279.60000000000002</v>
      </c>
      <c r="AA523" s="177">
        <v>205</v>
      </c>
      <c r="AB523" s="178">
        <v>57.318000000000005</v>
      </c>
      <c r="AC523" s="152"/>
      <c r="AD523">
        <v>57.8</v>
      </c>
      <c r="AE523">
        <v>231</v>
      </c>
      <c r="AF523" s="177">
        <v>57.8</v>
      </c>
      <c r="AG523" s="151"/>
      <c r="AH523" s="177">
        <v>231</v>
      </c>
      <c r="AI523" s="178">
        <v>13.351799999999999</v>
      </c>
      <c r="AJ523" s="179" t="s">
        <v>66</v>
      </c>
      <c r="AK523">
        <v>105.1</v>
      </c>
      <c r="AL523">
        <v>98</v>
      </c>
      <c r="AM523" s="177">
        <v>105.1</v>
      </c>
      <c r="AN523" s="177">
        <v>98</v>
      </c>
      <c r="AO523" s="178">
        <v>10.299799999999999</v>
      </c>
      <c r="AP523" s="529"/>
      <c r="AQ523" s="199">
        <v>66.201137639999999</v>
      </c>
      <c r="AR523" s="174">
        <v>2.9458464492445077E-3</v>
      </c>
      <c r="AS523" s="188">
        <v>2.5449282892317541E-3</v>
      </c>
      <c r="AT523" s="304"/>
    </row>
    <row r="524" spans="1:46" x14ac:dyDescent="0.25">
      <c r="A524" t="s">
        <v>59</v>
      </c>
      <c r="B524" s="167">
        <v>2633636000</v>
      </c>
      <c r="C524" s="168">
        <v>2633636000</v>
      </c>
      <c r="D524" s="529"/>
      <c r="E524" s="168">
        <v>955287000</v>
      </c>
      <c r="F524" s="170">
        <v>0.16805414819506018</v>
      </c>
      <c r="G524" s="168">
        <v>968600081.56586444</v>
      </c>
      <c r="H524" s="527"/>
      <c r="I524" s="172">
        <v>0.1030789563993247</v>
      </c>
      <c r="J524" s="171">
        <v>87941914.731040254</v>
      </c>
      <c r="K524" s="527"/>
      <c r="L524" s="173">
        <v>1673.864739120276</v>
      </c>
      <c r="M524" s="174">
        <v>0.11472127514091553</v>
      </c>
      <c r="N524" s="175" t="s">
        <v>59</v>
      </c>
      <c r="O524">
        <v>536.83900000000006</v>
      </c>
      <c r="P524" s="130">
        <v>536.83900000000006</v>
      </c>
      <c r="Q524" s="529"/>
      <c r="R524">
        <v>135.4</v>
      </c>
      <c r="S524">
        <v>997</v>
      </c>
      <c r="T524" s="177">
        <v>135.4</v>
      </c>
      <c r="U524" s="177">
        <v>997</v>
      </c>
      <c r="V524" s="178">
        <v>134.99379999999999</v>
      </c>
      <c r="W524" s="179" t="s">
        <v>59</v>
      </c>
      <c r="X524">
        <v>2.6</v>
      </c>
      <c r="Y524">
        <v>314</v>
      </c>
      <c r="Z524" s="177">
        <v>2.6</v>
      </c>
      <c r="AA524" s="177">
        <v>314</v>
      </c>
      <c r="AB524" s="178">
        <v>0.81640000000000001</v>
      </c>
      <c r="AC524" s="152"/>
      <c r="AD524">
        <v>2748.7</v>
      </c>
      <c r="AE524">
        <v>238</v>
      </c>
      <c r="AF524" s="177">
        <v>2748.7</v>
      </c>
      <c r="AG524" s="151"/>
      <c r="AH524" s="177">
        <v>238</v>
      </c>
      <c r="AI524" s="178">
        <v>654.1905999999999</v>
      </c>
      <c r="AJ524" s="179" t="s">
        <v>59</v>
      </c>
      <c r="AK524">
        <v>1.1000000000000001</v>
      </c>
      <c r="AL524">
        <v>94</v>
      </c>
      <c r="AM524" s="177">
        <v>1.1000000000000001</v>
      </c>
      <c r="AN524" s="177">
        <v>94</v>
      </c>
      <c r="AO524" s="178">
        <v>0.10340000000000001</v>
      </c>
      <c r="AP524" s="529"/>
      <c r="AQ524" s="199">
        <v>344.16938951999992</v>
      </c>
      <c r="AR524" s="174">
        <v>1.5314996240238956E-2</v>
      </c>
      <c r="AS524" s="188">
        <v>1.3230685255593601E-2</v>
      </c>
      <c r="AT524" s="304"/>
    </row>
    <row r="525" spans="1:46" x14ac:dyDescent="0.25">
      <c r="A525" t="s">
        <v>60</v>
      </c>
      <c r="B525" s="130">
        <v>0</v>
      </c>
      <c r="C525" s="168">
        <v>0</v>
      </c>
      <c r="D525" s="529"/>
      <c r="E525" s="168">
        <v>0</v>
      </c>
      <c r="F525" s="170">
        <v>0</v>
      </c>
      <c r="G525" s="168">
        <v>0</v>
      </c>
      <c r="H525" s="527"/>
      <c r="I525" s="172">
        <v>0</v>
      </c>
      <c r="J525" s="171">
        <v>0</v>
      </c>
      <c r="K525" s="527"/>
      <c r="L525" s="173">
        <v>0</v>
      </c>
      <c r="M525" s="174">
        <v>0</v>
      </c>
      <c r="N525" s="175" t="s">
        <v>60</v>
      </c>
      <c r="O525">
        <v>123.471</v>
      </c>
      <c r="P525" s="130">
        <v>123.471</v>
      </c>
      <c r="Q525" s="529"/>
      <c r="R525" s="130">
        <v>168.5</v>
      </c>
      <c r="S525" s="130">
        <v>1274</v>
      </c>
      <c r="T525" s="177">
        <v>168.5</v>
      </c>
      <c r="U525" s="177">
        <v>1274</v>
      </c>
      <c r="V525" s="178">
        <v>214.66900000000001</v>
      </c>
      <c r="W525" s="179" t="s">
        <v>60</v>
      </c>
      <c r="X525" s="176" t="s">
        <v>186</v>
      </c>
      <c r="Y525" s="176" t="s">
        <v>186</v>
      </c>
      <c r="Z525" s="177">
        <v>0.8928571428571429</v>
      </c>
      <c r="AA525" s="177">
        <v>229.60000000000002</v>
      </c>
      <c r="AB525" s="178">
        <v>0.20500000000000004</v>
      </c>
      <c r="AC525" s="152"/>
      <c r="AD525">
        <v>97.4</v>
      </c>
      <c r="AE525">
        <v>216</v>
      </c>
      <c r="AF525" s="177">
        <v>97.4</v>
      </c>
      <c r="AG525" s="151"/>
      <c r="AH525" s="177">
        <v>216</v>
      </c>
      <c r="AI525" s="178">
        <v>21.038400000000003</v>
      </c>
      <c r="AJ525" s="179" t="s">
        <v>60</v>
      </c>
      <c r="AK525" s="130">
        <v>1.2</v>
      </c>
      <c r="AL525" s="130">
        <v>126</v>
      </c>
      <c r="AM525" s="177">
        <v>1.2</v>
      </c>
      <c r="AN525" s="177">
        <v>126</v>
      </c>
      <c r="AO525" s="178">
        <v>0.1512</v>
      </c>
      <c r="AP525" s="529"/>
      <c r="AQ525" s="199">
        <v>102.82930416000001</v>
      </c>
      <c r="AR525" s="174">
        <v>4.5757422204024149E-3</v>
      </c>
      <c r="AS525" s="188">
        <v>3.9530016318130527E-3</v>
      </c>
      <c r="AT525" s="304"/>
    </row>
    <row r="526" spans="1:46" x14ac:dyDescent="0.25">
      <c r="A526" t="s">
        <v>67</v>
      </c>
      <c r="B526" s="176" t="s">
        <v>186</v>
      </c>
      <c r="C526" s="168">
        <v>57104842.105263159</v>
      </c>
      <c r="D526" s="529"/>
      <c r="E526" s="176" t="s">
        <v>186</v>
      </c>
      <c r="F526" s="170">
        <v>1.1818795634501779E-2</v>
      </c>
      <c r="G526" s="168">
        <v>68119035.076131508</v>
      </c>
      <c r="H526" s="527"/>
      <c r="I526" s="172">
        <v>2.2350497675300393E-3</v>
      </c>
      <c r="J526" s="171">
        <v>1906834.9442180207</v>
      </c>
      <c r="K526" s="527"/>
      <c r="L526" s="173">
        <v>57.666491020177915</v>
      </c>
      <c r="M526" s="174">
        <v>3.9522747735362867E-3</v>
      </c>
      <c r="N526" s="175" t="s">
        <v>67</v>
      </c>
      <c r="O526">
        <v>624.149</v>
      </c>
      <c r="P526" s="130">
        <v>624.149</v>
      </c>
      <c r="Q526" s="529"/>
      <c r="R526">
        <v>233.2</v>
      </c>
      <c r="S526">
        <v>1123</v>
      </c>
      <c r="T526" s="177">
        <v>233.2</v>
      </c>
      <c r="U526" s="177">
        <v>1123</v>
      </c>
      <c r="V526" s="178">
        <v>261.8836</v>
      </c>
      <c r="W526" s="179" t="s">
        <v>67</v>
      </c>
      <c r="X526">
        <v>88</v>
      </c>
      <c r="Y526">
        <v>151</v>
      </c>
      <c r="Z526" s="177">
        <v>88</v>
      </c>
      <c r="AA526" s="177">
        <v>151</v>
      </c>
      <c r="AB526" s="178">
        <v>13.288</v>
      </c>
      <c r="AC526" s="152"/>
      <c r="AD526">
        <v>2575.4</v>
      </c>
      <c r="AE526">
        <v>249</v>
      </c>
      <c r="AF526" s="177">
        <v>2575.4</v>
      </c>
      <c r="AG526" s="151"/>
      <c r="AH526" s="177">
        <v>249</v>
      </c>
      <c r="AI526" s="178">
        <v>641.27460000000008</v>
      </c>
      <c r="AJ526" s="179" t="s">
        <v>67</v>
      </c>
      <c r="AK526">
        <v>30.2</v>
      </c>
      <c r="AL526">
        <v>104</v>
      </c>
      <c r="AM526" s="177">
        <v>30.2</v>
      </c>
      <c r="AN526" s="177">
        <v>104</v>
      </c>
      <c r="AO526" s="178">
        <v>3.1408</v>
      </c>
      <c r="AP526" s="529"/>
      <c r="AQ526" s="199">
        <v>400.57209720000003</v>
      </c>
      <c r="AR526" s="174">
        <v>1.7824827975313415E-2</v>
      </c>
      <c r="AS526" s="188">
        <v>1.5398938724962551E-2</v>
      </c>
      <c r="AT526" s="304"/>
    </row>
    <row r="527" spans="1:46" x14ac:dyDescent="0.25">
      <c r="A527" t="s">
        <v>68</v>
      </c>
      <c r="B527" s="176" t="s">
        <v>186</v>
      </c>
      <c r="C527" s="168">
        <v>57104842.105263159</v>
      </c>
      <c r="D527" s="529"/>
      <c r="E527" s="130">
        <v>0</v>
      </c>
      <c r="F527" s="170">
        <v>0</v>
      </c>
      <c r="G527" s="168">
        <v>0</v>
      </c>
      <c r="H527" s="527"/>
      <c r="I527" s="172">
        <v>2.2350497675300393E-3</v>
      </c>
      <c r="J527" s="171">
        <v>1906834.9442180207</v>
      </c>
      <c r="K527" s="527"/>
      <c r="L527" s="173">
        <v>26.767696709644664</v>
      </c>
      <c r="M527" s="174">
        <v>1.8345713529574923E-3</v>
      </c>
      <c r="N527" s="175" t="s">
        <v>68</v>
      </c>
      <c r="O527">
        <v>61.149000000000001</v>
      </c>
      <c r="P527" s="130">
        <v>61.149000000000001</v>
      </c>
      <c r="Q527" s="529"/>
      <c r="R527">
        <v>64.2</v>
      </c>
      <c r="S527">
        <v>967</v>
      </c>
      <c r="T527" s="177">
        <v>64.2</v>
      </c>
      <c r="U527" s="177">
        <v>967</v>
      </c>
      <c r="V527" s="178">
        <v>62.081400000000002</v>
      </c>
      <c r="W527" s="179" t="s">
        <v>68</v>
      </c>
      <c r="X527" s="130">
        <v>2.8</v>
      </c>
      <c r="Y527" s="130">
        <v>444</v>
      </c>
      <c r="Z527" s="177">
        <v>2.8</v>
      </c>
      <c r="AA527" s="177">
        <v>444</v>
      </c>
      <c r="AB527" s="178">
        <v>1.2431999999999999</v>
      </c>
      <c r="AC527" s="152"/>
      <c r="AD527">
        <v>141.80000000000001</v>
      </c>
      <c r="AE527">
        <v>296</v>
      </c>
      <c r="AF527" s="177">
        <v>141.80000000000001</v>
      </c>
      <c r="AG527" s="151"/>
      <c r="AH527" s="177">
        <v>296</v>
      </c>
      <c r="AI527" s="178">
        <v>41.972799999999999</v>
      </c>
      <c r="AJ527" s="179" t="s">
        <v>68</v>
      </c>
      <c r="AK527">
        <v>2.4</v>
      </c>
      <c r="AL527">
        <v>120</v>
      </c>
      <c r="AM527" s="177">
        <v>2.4</v>
      </c>
      <c r="AN527" s="177">
        <v>120</v>
      </c>
      <c r="AO527" s="178">
        <v>0.28799999999999998</v>
      </c>
      <c r="AP527" s="529"/>
      <c r="AQ527" s="199">
        <v>45.993000240000001</v>
      </c>
      <c r="AR527" s="174">
        <v>2.0466161349656496E-3</v>
      </c>
      <c r="AS527" s="188">
        <v>1.7680796975714759E-3</v>
      </c>
      <c r="AT527" s="304"/>
    </row>
    <row r="528" spans="1:46" x14ac:dyDescent="0.25">
      <c r="A528" t="s">
        <v>69</v>
      </c>
      <c r="B528" s="176" t="s">
        <v>186</v>
      </c>
      <c r="C528" s="168">
        <v>57104842.105263159</v>
      </c>
      <c r="D528" s="529"/>
      <c r="E528" s="176" t="s">
        <v>186</v>
      </c>
      <c r="F528" s="170">
        <v>1.1818795634501779E-2</v>
      </c>
      <c r="G528" s="168">
        <v>68119035.076131508</v>
      </c>
      <c r="H528" s="527"/>
      <c r="I528" s="172">
        <v>2.2350497675300393E-3</v>
      </c>
      <c r="J528" s="171">
        <v>1906834.9442180207</v>
      </c>
      <c r="K528" s="527"/>
      <c r="L528" s="173">
        <v>57.666491020177915</v>
      </c>
      <c r="M528" s="174">
        <v>3.9522747735362867E-3</v>
      </c>
      <c r="N528" s="175" t="s">
        <v>69</v>
      </c>
      <c r="O528">
        <v>61.061999999999998</v>
      </c>
      <c r="P528" s="130">
        <v>61.061999999999998</v>
      </c>
      <c r="Q528" s="529"/>
      <c r="R528">
        <v>64.7</v>
      </c>
      <c r="S528">
        <v>1106</v>
      </c>
      <c r="T528" s="177">
        <v>64.7</v>
      </c>
      <c r="U528" s="177">
        <v>1106</v>
      </c>
      <c r="V528" s="178">
        <v>71.558199999999999</v>
      </c>
      <c r="W528" s="179" t="s">
        <v>69</v>
      </c>
      <c r="X528" s="130">
        <v>6.2</v>
      </c>
      <c r="Y528" s="130">
        <v>336</v>
      </c>
      <c r="Z528" s="177">
        <v>6.2</v>
      </c>
      <c r="AA528" s="177">
        <v>336</v>
      </c>
      <c r="AB528" s="178">
        <v>2.0832000000000002</v>
      </c>
      <c r="AC528" s="152"/>
      <c r="AD528">
        <v>133</v>
      </c>
      <c r="AE528">
        <v>222</v>
      </c>
      <c r="AF528" s="177">
        <v>133</v>
      </c>
      <c r="AG528" s="151"/>
      <c r="AH528" s="177">
        <v>222</v>
      </c>
      <c r="AI528" s="178">
        <v>29.526000000000003</v>
      </c>
      <c r="AJ528" s="179" t="s">
        <v>69</v>
      </c>
      <c r="AK528">
        <v>8.3000000000000007</v>
      </c>
      <c r="AL528">
        <v>107</v>
      </c>
      <c r="AM528" s="177">
        <v>8.3000000000000007</v>
      </c>
      <c r="AN528" s="177">
        <v>107</v>
      </c>
      <c r="AO528" s="178">
        <v>0.8881</v>
      </c>
      <c r="AP528" s="529"/>
      <c r="AQ528" s="199">
        <v>45.326575800000001</v>
      </c>
      <c r="AR528" s="174">
        <v>2.0169612960875098E-3</v>
      </c>
      <c r="AS528" s="188">
        <v>1.7424607660779684E-3</v>
      </c>
      <c r="AT528" s="304"/>
    </row>
    <row r="529" spans="1:46" x14ac:dyDescent="0.25">
      <c r="A529" t="s">
        <v>70</v>
      </c>
      <c r="B529" s="167">
        <v>428250000</v>
      </c>
      <c r="C529" s="168">
        <v>428250000</v>
      </c>
      <c r="D529" s="529"/>
      <c r="E529" s="130">
        <v>143010000</v>
      </c>
      <c r="F529" s="170">
        <v>2.5158328055731476E-2</v>
      </c>
      <c r="G529" s="168">
        <v>145003017.59024701</v>
      </c>
      <c r="H529" s="527"/>
      <c r="I529" s="172">
        <v>1.6761451877940158E-2</v>
      </c>
      <c r="J529" s="171">
        <v>14300049.431116523</v>
      </c>
      <c r="K529" s="527"/>
      <c r="L529" s="173">
        <v>266.51407120089056</v>
      </c>
      <c r="M529" s="174">
        <v>1.82660124062545E-2</v>
      </c>
      <c r="N529" s="175" t="s">
        <v>70</v>
      </c>
      <c r="O529">
        <v>993.43</v>
      </c>
      <c r="P529" s="130">
        <v>993.43</v>
      </c>
      <c r="Q529" s="529"/>
      <c r="R529">
        <v>961.7</v>
      </c>
      <c r="S529">
        <v>1194</v>
      </c>
      <c r="T529" s="177">
        <v>961.7</v>
      </c>
      <c r="U529" s="177">
        <v>1194</v>
      </c>
      <c r="V529" s="178">
        <v>1148.2698</v>
      </c>
      <c r="W529" s="179" t="s">
        <v>70</v>
      </c>
      <c r="X529">
        <v>234.6</v>
      </c>
      <c r="Y529">
        <v>235</v>
      </c>
      <c r="Z529" s="177">
        <v>234.6</v>
      </c>
      <c r="AA529" s="177">
        <v>235</v>
      </c>
      <c r="AB529" s="178">
        <v>55.130999999999993</v>
      </c>
      <c r="AC529" s="152"/>
      <c r="AD529" s="176" t="s">
        <v>186</v>
      </c>
      <c r="AE529" s="176" t="s">
        <v>186</v>
      </c>
      <c r="AF529" s="177">
        <v>1543.5500000000065</v>
      </c>
      <c r="AG529" s="151"/>
      <c r="AH529" s="177">
        <v>213.82499999999999</v>
      </c>
      <c r="AI529" s="178">
        <v>330.04957875000139</v>
      </c>
      <c r="AJ529" s="179" t="s">
        <v>70</v>
      </c>
      <c r="AK529">
        <v>119.7</v>
      </c>
      <c r="AL529">
        <v>103</v>
      </c>
      <c r="AM529" s="177">
        <v>119.7</v>
      </c>
      <c r="AN529" s="177">
        <v>103</v>
      </c>
      <c r="AO529" s="178">
        <v>12.3291</v>
      </c>
      <c r="AP529" s="529"/>
      <c r="AQ529" s="199">
        <v>673.3415409435006</v>
      </c>
      <c r="AR529" s="174">
        <v>2.996263898520576E-2</v>
      </c>
      <c r="AS529" s="188">
        <v>2.5884841211952562E-2</v>
      </c>
      <c r="AT529" s="304"/>
    </row>
    <row r="530" spans="1:46" x14ac:dyDescent="0.25">
      <c r="A530" t="s">
        <v>71</v>
      </c>
      <c r="B530" s="130">
        <v>0</v>
      </c>
      <c r="C530" s="168">
        <v>0</v>
      </c>
      <c r="D530" s="529"/>
      <c r="E530" s="130">
        <v>0</v>
      </c>
      <c r="F530" s="170">
        <v>0</v>
      </c>
      <c r="G530" s="168">
        <v>0</v>
      </c>
      <c r="H530" s="527"/>
      <c r="I530" s="172">
        <v>0</v>
      </c>
      <c r="J530" s="171">
        <v>0</v>
      </c>
      <c r="K530" s="527"/>
      <c r="L530" s="173">
        <v>0</v>
      </c>
      <c r="M530" s="174">
        <v>0</v>
      </c>
      <c r="N530" s="175" t="s">
        <v>71</v>
      </c>
      <c r="O530" s="181" t="s">
        <v>61</v>
      </c>
      <c r="P530" s="180">
        <v>7.9055</v>
      </c>
      <c r="Q530" s="529"/>
      <c r="R530" s="181" t="s">
        <v>61</v>
      </c>
      <c r="S530" s="181" t="s">
        <v>61</v>
      </c>
      <c r="T530" s="177">
        <v>9.0166666666666675</v>
      </c>
      <c r="U530" s="177">
        <v>1070</v>
      </c>
      <c r="V530" s="178">
        <v>9.6478333333333346</v>
      </c>
      <c r="W530" s="179" t="s">
        <v>71</v>
      </c>
      <c r="X530" s="181" t="s">
        <v>61</v>
      </c>
      <c r="Y530" s="181" t="s">
        <v>61</v>
      </c>
      <c r="Z530" s="177">
        <v>14.983333333333334</v>
      </c>
      <c r="AA530" s="177">
        <v>147</v>
      </c>
      <c r="AB530" s="178">
        <v>2.20255</v>
      </c>
      <c r="AC530" s="152"/>
      <c r="AD530" s="181" t="s">
        <v>61</v>
      </c>
      <c r="AE530" s="181" t="s">
        <v>61</v>
      </c>
      <c r="AF530" s="177">
        <v>7.916666666666667</v>
      </c>
      <c r="AG530" s="151"/>
      <c r="AH530" s="177">
        <v>241</v>
      </c>
      <c r="AI530" s="178">
        <v>1.9079166666666667</v>
      </c>
      <c r="AJ530" s="179" t="s">
        <v>71</v>
      </c>
      <c r="AK530" s="181" t="s">
        <v>61</v>
      </c>
      <c r="AL530" s="181" t="s">
        <v>61</v>
      </c>
      <c r="AM530" s="177">
        <v>5.4333333333333336</v>
      </c>
      <c r="AN530" s="177">
        <v>98</v>
      </c>
      <c r="AO530" s="178">
        <v>0.53246666666666664</v>
      </c>
      <c r="AP530" s="529"/>
      <c r="AQ530" s="199">
        <v>6.2250579600000009</v>
      </c>
      <c r="AR530" s="174">
        <v>2.7700528331596296E-4</v>
      </c>
      <c r="AS530" s="188">
        <v>2.3930594955424262E-4</v>
      </c>
      <c r="AT530" s="304"/>
    </row>
    <row r="531" spans="1:46" x14ac:dyDescent="0.25">
      <c r="A531" t="s">
        <v>72</v>
      </c>
      <c r="B531" s="167">
        <v>462056000</v>
      </c>
      <c r="C531" s="168">
        <v>462056000</v>
      </c>
      <c r="D531" s="529"/>
      <c r="E531" s="176" t="s">
        <v>186</v>
      </c>
      <c r="F531" s="170">
        <v>1.1818795634501779E-2</v>
      </c>
      <c r="G531" s="168">
        <v>68119035.076131508</v>
      </c>
      <c r="H531" s="527"/>
      <c r="I531" s="172">
        <v>1.8084598736517261E-2</v>
      </c>
      <c r="J531" s="171">
        <v>15428893.496658437</v>
      </c>
      <c r="K531" s="527"/>
      <c r="L531" s="173">
        <v>247.48594200061748</v>
      </c>
      <c r="M531" s="174">
        <v>1.6961885976929821E-2</v>
      </c>
      <c r="N531" s="175" t="s">
        <v>72</v>
      </c>
      <c r="O531">
        <v>173.506</v>
      </c>
      <c r="P531" s="130">
        <v>173.506</v>
      </c>
      <c r="Q531" s="529"/>
      <c r="R531" s="130">
        <v>110.3</v>
      </c>
      <c r="S531" s="130">
        <v>1116</v>
      </c>
      <c r="T531" s="177">
        <v>110.3</v>
      </c>
      <c r="U531" s="177">
        <v>1116</v>
      </c>
      <c r="V531" s="178">
        <v>123.09480000000001</v>
      </c>
      <c r="W531" s="179" t="s">
        <v>72</v>
      </c>
      <c r="X531" s="130">
        <v>5.5</v>
      </c>
      <c r="Y531" s="130">
        <v>477</v>
      </c>
      <c r="Z531" s="177">
        <v>5.5</v>
      </c>
      <c r="AA531" s="177">
        <v>477</v>
      </c>
      <c r="AB531" s="178">
        <v>2.6234999999999999</v>
      </c>
      <c r="AC531" s="152"/>
      <c r="AD531" s="130">
        <v>646.4</v>
      </c>
      <c r="AE531" s="130">
        <v>234</v>
      </c>
      <c r="AF531" s="177">
        <v>646.4</v>
      </c>
      <c r="AG531" s="151"/>
      <c r="AH531" s="177">
        <v>234</v>
      </c>
      <c r="AI531" s="178">
        <v>151.2576</v>
      </c>
      <c r="AJ531" s="179" t="s">
        <v>72</v>
      </c>
      <c r="AK531" s="176" t="s">
        <v>186</v>
      </c>
      <c r="AL531" s="176" t="s">
        <v>186</v>
      </c>
      <c r="AM531" s="177">
        <v>146.6</v>
      </c>
      <c r="AN531" s="177">
        <v>124.82051282051282</v>
      </c>
      <c r="AO531" s="178">
        <v>18.298687179487178</v>
      </c>
      <c r="AP531" s="529"/>
      <c r="AQ531" s="199">
        <v>128.6216101753846</v>
      </c>
      <c r="AR531" s="174">
        <v>5.7234592506810577E-3</v>
      </c>
      <c r="AS531" s="188">
        <v>4.944518870988319E-3</v>
      </c>
      <c r="AT531" s="304"/>
    </row>
    <row r="532" spans="1:46" x14ac:dyDescent="0.25">
      <c r="A532" t="s">
        <v>74</v>
      </c>
      <c r="B532" s="130">
        <v>0</v>
      </c>
      <c r="C532" s="168">
        <v>0</v>
      </c>
      <c r="D532" s="529"/>
      <c r="E532" s="176" t="s">
        <v>186</v>
      </c>
      <c r="F532" s="170">
        <v>1.1818795634501779E-2</v>
      </c>
      <c r="G532" s="168">
        <v>68119035.076131508</v>
      </c>
      <c r="H532" s="527"/>
      <c r="I532" s="172">
        <v>0</v>
      </c>
      <c r="J532" s="171">
        <v>0</v>
      </c>
      <c r="K532" s="527"/>
      <c r="L532" s="173">
        <v>30.898794310533255</v>
      </c>
      <c r="M532" s="174">
        <v>2.1177034205787952E-3</v>
      </c>
      <c r="N532" s="175" t="s">
        <v>74</v>
      </c>
      <c r="O532">
        <v>1239.376</v>
      </c>
      <c r="P532" s="130">
        <v>1239.376</v>
      </c>
      <c r="Q532" s="529"/>
      <c r="R532" s="130">
        <v>569.29999999999995</v>
      </c>
      <c r="S532" s="130">
        <v>1233</v>
      </c>
      <c r="T532" s="177">
        <v>569.29999999999995</v>
      </c>
      <c r="U532" s="177">
        <v>1233</v>
      </c>
      <c r="V532" s="178">
        <v>701.94690000000003</v>
      </c>
      <c r="W532" s="179" t="s">
        <v>74</v>
      </c>
      <c r="X532" s="176" t="s">
        <v>186</v>
      </c>
      <c r="Y532" s="176" t="s">
        <v>186</v>
      </c>
      <c r="Z532" s="177">
        <v>0.8928571428571429</v>
      </c>
      <c r="AA532" s="177">
        <v>229.60000000000002</v>
      </c>
      <c r="AB532" s="178">
        <v>0.20500000000000004</v>
      </c>
      <c r="AC532" s="152"/>
      <c r="AD532">
        <v>4416.2</v>
      </c>
      <c r="AE532">
        <v>261</v>
      </c>
      <c r="AF532" s="177">
        <v>4416.2</v>
      </c>
      <c r="AG532" s="151"/>
      <c r="AH532" s="177">
        <v>261</v>
      </c>
      <c r="AI532" s="178">
        <v>1152.6281999999999</v>
      </c>
      <c r="AJ532" s="179" t="s">
        <v>74</v>
      </c>
      <c r="AK532" s="130">
        <v>146.9</v>
      </c>
      <c r="AL532" s="130">
        <v>125</v>
      </c>
      <c r="AM532" s="177">
        <v>146.9</v>
      </c>
      <c r="AN532" s="177">
        <v>125</v>
      </c>
      <c r="AO532" s="178">
        <v>18.362500000000001</v>
      </c>
      <c r="AP532" s="529"/>
      <c r="AQ532" s="199">
        <v>815.94091655999989</v>
      </c>
      <c r="AR532" s="174">
        <v>3.6308086802261552E-2</v>
      </c>
      <c r="AS532" s="188">
        <v>3.1366698442362742E-2</v>
      </c>
      <c r="AT532" s="304"/>
    </row>
    <row r="533" spans="1:46" x14ac:dyDescent="0.25">
      <c r="A533" t="s">
        <v>75</v>
      </c>
      <c r="B533" s="167">
        <v>542613000</v>
      </c>
      <c r="C533" s="168">
        <v>542613000</v>
      </c>
      <c r="D533" s="529"/>
      <c r="E533" s="130">
        <v>0</v>
      </c>
      <c r="F533" s="170">
        <v>0</v>
      </c>
      <c r="G533" s="168">
        <v>0</v>
      </c>
      <c r="H533" s="527"/>
      <c r="I533" s="172">
        <v>2.1237552102381187E-2</v>
      </c>
      <c r="J533" s="171">
        <v>18118838.813698608</v>
      </c>
      <c r="K533" s="527"/>
      <c r="L533" s="173">
        <v>254.34796208589373</v>
      </c>
      <c r="M533" s="174">
        <v>1.7432186638522824E-2</v>
      </c>
      <c r="N533" s="175" t="s">
        <v>75</v>
      </c>
      <c r="O533">
        <v>237.446</v>
      </c>
      <c r="P533" s="130">
        <v>237.446</v>
      </c>
      <c r="Q533" s="529"/>
      <c r="R533" s="176" t="s">
        <v>186</v>
      </c>
      <c r="S533" s="176" t="s">
        <v>186</v>
      </c>
      <c r="T533" s="177">
        <v>381.48571428571449</v>
      </c>
      <c r="U533" s="177">
        <v>1012.918918918919</v>
      </c>
      <c r="V533" s="178">
        <v>386.41409729729753</v>
      </c>
      <c r="W533" s="179" t="s">
        <v>75</v>
      </c>
      <c r="X533" s="176" t="s">
        <v>186</v>
      </c>
      <c r="Y533" s="176" t="s">
        <v>186</v>
      </c>
      <c r="Z533" s="177">
        <v>0.8928571428571429</v>
      </c>
      <c r="AA533" s="177">
        <v>229.60000000000002</v>
      </c>
      <c r="AB533" s="178">
        <v>0.20500000000000004</v>
      </c>
      <c r="AC533" s="152"/>
      <c r="AD533">
        <v>809</v>
      </c>
      <c r="AE533">
        <v>336</v>
      </c>
      <c r="AF533" s="177">
        <v>809</v>
      </c>
      <c r="AG533" s="151"/>
      <c r="AH533" s="177">
        <v>336</v>
      </c>
      <c r="AI533" s="178">
        <v>271.82400000000001</v>
      </c>
      <c r="AJ533" s="179" t="s">
        <v>75</v>
      </c>
      <c r="AK533">
        <v>0.9</v>
      </c>
      <c r="AL533">
        <v>87</v>
      </c>
      <c r="AM533" s="177">
        <v>0.9</v>
      </c>
      <c r="AN533" s="177">
        <v>87</v>
      </c>
      <c r="AO533" s="178">
        <v>7.8300000000000008E-2</v>
      </c>
      <c r="AP533" s="529"/>
      <c r="AQ533" s="199">
        <v>286.85192066270281</v>
      </c>
      <c r="AR533" s="174">
        <v>1.2764459072265427E-2</v>
      </c>
      <c r="AS533" s="188">
        <v>1.1027266203260597E-2</v>
      </c>
      <c r="AT533" s="304"/>
    </row>
    <row r="534" spans="1:46" x14ac:dyDescent="0.25">
      <c r="A534" t="s">
        <v>76</v>
      </c>
      <c r="B534" s="167">
        <v>1526281000</v>
      </c>
      <c r="C534" s="168">
        <v>1526281000</v>
      </c>
      <c r="D534" s="529"/>
      <c r="E534" s="176" t="s">
        <v>186</v>
      </c>
      <c r="F534" s="170">
        <v>1.1818795634501779E-2</v>
      </c>
      <c r="G534" s="168">
        <v>68119035.076131508</v>
      </c>
      <c r="H534" s="527"/>
      <c r="I534" s="172">
        <v>5.9737736214160841E-2</v>
      </c>
      <c r="J534" s="171">
        <v>50965309.388847537</v>
      </c>
      <c r="K534" s="527"/>
      <c r="L534" s="173">
        <v>746.33772024931454</v>
      </c>
      <c r="M534" s="174">
        <v>5.1151573333078584E-2</v>
      </c>
      <c r="N534" s="175" t="s">
        <v>76</v>
      </c>
      <c r="O534">
        <v>3880.5590000000002</v>
      </c>
      <c r="P534" s="130">
        <v>3880.5590000000002</v>
      </c>
      <c r="Q534" s="529"/>
      <c r="R534">
        <v>5681.4</v>
      </c>
      <c r="S534">
        <v>1074</v>
      </c>
      <c r="T534" s="177">
        <v>5681.4</v>
      </c>
      <c r="U534" s="177">
        <v>1074</v>
      </c>
      <c r="V534" s="178">
        <v>6101.8235999999997</v>
      </c>
      <c r="W534" s="179" t="s">
        <v>76</v>
      </c>
      <c r="X534">
        <v>80.099999999999994</v>
      </c>
      <c r="Y534">
        <v>335</v>
      </c>
      <c r="Z534" s="177">
        <v>80.099999999999994</v>
      </c>
      <c r="AA534" s="177">
        <v>335</v>
      </c>
      <c r="AB534" s="178">
        <v>26.833499999999997</v>
      </c>
      <c r="AC534" s="152"/>
      <c r="AD534">
        <v>333.9</v>
      </c>
      <c r="AE534">
        <v>334</v>
      </c>
      <c r="AF534" s="177">
        <v>333.9</v>
      </c>
      <c r="AG534" s="151"/>
      <c r="AH534" s="177">
        <v>334</v>
      </c>
      <c r="AI534" s="178">
        <v>111.5226</v>
      </c>
      <c r="AJ534" s="179" t="s">
        <v>76</v>
      </c>
      <c r="AK534">
        <v>626.1</v>
      </c>
      <c r="AL534">
        <v>122</v>
      </c>
      <c r="AM534" s="177">
        <v>626.1</v>
      </c>
      <c r="AN534" s="177">
        <v>122</v>
      </c>
      <c r="AO534" s="178">
        <v>76.384199999999993</v>
      </c>
      <c r="AP534" s="529"/>
      <c r="AQ534" s="199">
        <v>2751.4952348399997</v>
      </c>
      <c r="AR534" s="174">
        <v>0.12243720812992656</v>
      </c>
      <c r="AS534" s="188">
        <v>0.10577398380839491</v>
      </c>
      <c r="AT534" s="304"/>
    </row>
    <row r="535" spans="1:46" x14ac:dyDescent="0.25">
      <c r="A535" t="s">
        <v>77</v>
      </c>
      <c r="B535" s="130">
        <v>0</v>
      </c>
      <c r="C535" s="168">
        <v>0</v>
      </c>
      <c r="D535" s="529"/>
      <c r="E535" s="176" t="s">
        <v>186</v>
      </c>
      <c r="F535" s="170">
        <v>1.1818795634501779E-2</v>
      </c>
      <c r="G535" s="168">
        <v>68119035.076131508</v>
      </c>
      <c r="H535" s="527"/>
      <c r="I535" s="172">
        <v>0</v>
      </c>
      <c r="J535" s="171">
        <v>0</v>
      </c>
      <c r="K535" s="527"/>
      <c r="L535" s="173">
        <v>30.898794310533255</v>
      </c>
      <c r="M535" s="174">
        <v>2.1177034205787952E-3</v>
      </c>
      <c r="N535" s="175" t="s">
        <v>77</v>
      </c>
      <c r="O535">
        <v>393.74200000000002</v>
      </c>
      <c r="P535" s="130">
        <v>393.74200000000002</v>
      </c>
      <c r="Q535" s="529"/>
      <c r="R535">
        <v>476.6</v>
      </c>
      <c r="S535">
        <v>1172</v>
      </c>
      <c r="T535" s="177">
        <v>476.6</v>
      </c>
      <c r="U535" s="177">
        <v>1172</v>
      </c>
      <c r="V535" s="178">
        <v>558.5752</v>
      </c>
      <c r="W535" s="179" t="s">
        <v>77</v>
      </c>
      <c r="X535" s="130">
        <v>0.5</v>
      </c>
      <c r="Y535" s="130">
        <v>233</v>
      </c>
      <c r="Z535" s="177">
        <v>0.5</v>
      </c>
      <c r="AA535" s="177">
        <v>233</v>
      </c>
      <c r="AB535" s="178">
        <v>0.11649999999999999</v>
      </c>
      <c r="AC535" s="152"/>
      <c r="AD535">
        <v>269.89999999999998</v>
      </c>
      <c r="AE535">
        <v>246</v>
      </c>
      <c r="AF535" s="177">
        <v>269.89999999999998</v>
      </c>
      <c r="AG535" s="151"/>
      <c r="AH535" s="177">
        <v>246</v>
      </c>
      <c r="AI535" s="178">
        <v>66.395399999999995</v>
      </c>
      <c r="AJ535" s="179" t="s">
        <v>77</v>
      </c>
      <c r="AK535">
        <v>44.7</v>
      </c>
      <c r="AL535">
        <v>117</v>
      </c>
      <c r="AM535" s="177">
        <v>44.7</v>
      </c>
      <c r="AN535" s="177">
        <v>117</v>
      </c>
      <c r="AO535" s="178">
        <v>5.2299000000000007</v>
      </c>
      <c r="AP535" s="529"/>
      <c r="AQ535" s="199">
        <v>274.56608519999997</v>
      </c>
      <c r="AR535" s="174">
        <v>1.2217758727467465E-2</v>
      </c>
      <c r="AS535" s="188">
        <v>1.0554969633435683E-2</v>
      </c>
      <c r="AT535" s="304"/>
    </row>
    <row r="536" spans="1:46" x14ac:dyDescent="0.25">
      <c r="A536" t="s">
        <v>79</v>
      </c>
      <c r="B536" s="176" t="s">
        <v>186</v>
      </c>
      <c r="C536" s="168">
        <v>57104842.105263159</v>
      </c>
      <c r="D536" s="529"/>
      <c r="E536" s="176" t="s">
        <v>186</v>
      </c>
      <c r="F536" s="170">
        <v>1.1818795634501779E-2</v>
      </c>
      <c r="G536" s="168">
        <v>68119035.076131508</v>
      </c>
      <c r="H536" s="527"/>
      <c r="I536" s="172">
        <v>2.2350497675300393E-3</v>
      </c>
      <c r="J536" s="171">
        <v>1906834.9442180207</v>
      </c>
      <c r="K536" s="527"/>
      <c r="L536" s="173">
        <v>57.666491020177915</v>
      </c>
      <c r="M536" s="174">
        <v>3.9522747735362867E-3</v>
      </c>
      <c r="N536" s="175" t="s">
        <v>79</v>
      </c>
      <c r="O536" s="181" t="s">
        <v>61</v>
      </c>
      <c r="P536" s="180">
        <v>7.9055</v>
      </c>
      <c r="Q536" s="529"/>
      <c r="R536" s="181" t="s">
        <v>61</v>
      </c>
      <c r="S536" s="181" t="s">
        <v>61</v>
      </c>
      <c r="T536" s="177">
        <v>9.0166666666666675</v>
      </c>
      <c r="U536" s="177">
        <v>1070</v>
      </c>
      <c r="V536" s="178">
        <v>9.6478333333333346</v>
      </c>
      <c r="W536" s="179" t="s">
        <v>79</v>
      </c>
      <c r="X536" s="181" t="s">
        <v>61</v>
      </c>
      <c r="Y536" s="181" t="s">
        <v>61</v>
      </c>
      <c r="Z536" s="177">
        <v>14.983333333333334</v>
      </c>
      <c r="AA536" s="177">
        <v>147</v>
      </c>
      <c r="AB536" s="178">
        <v>2.20255</v>
      </c>
      <c r="AC536" s="152"/>
      <c r="AD536" s="181" t="s">
        <v>61</v>
      </c>
      <c r="AE536" s="181" t="s">
        <v>61</v>
      </c>
      <c r="AF536" s="177">
        <v>7.916666666666667</v>
      </c>
      <c r="AG536" s="151"/>
      <c r="AH536" s="177">
        <v>241</v>
      </c>
      <c r="AI536" s="178">
        <v>1.9079166666666667</v>
      </c>
      <c r="AJ536" s="179" t="s">
        <v>79</v>
      </c>
      <c r="AK536" s="181" t="s">
        <v>61</v>
      </c>
      <c r="AL536" s="181" t="s">
        <v>61</v>
      </c>
      <c r="AM536" s="177">
        <v>5.4333333333333336</v>
      </c>
      <c r="AN536" s="177">
        <v>98</v>
      </c>
      <c r="AO536" s="178">
        <v>0.53246666666666664</v>
      </c>
      <c r="AP536" s="529"/>
      <c r="AQ536" s="199">
        <v>6.2250579600000009</v>
      </c>
      <c r="AR536" s="174">
        <v>2.7700528331596296E-4</v>
      </c>
      <c r="AS536" s="188">
        <v>2.3930594955424262E-4</v>
      </c>
      <c r="AT536" s="304"/>
    </row>
    <row r="537" spans="1:46" x14ac:dyDescent="0.25">
      <c r="A537" t="s">
        <v>78</v>
      </c>
      <c r="B537" s="167">
        <v>1271390000</v>
      </c>
      <c r="C537" s="168">
        <v>1271390000</v>
      </c>
      <c r="D537" s="529"/>
      <c r="E537" s="130">
        <v>571963000</v>
      </c>
      <c r="F537" s="170">
        <v>0.10061976637815777</v>
      </c>
      <c r="G537" s="168">
        <v>579933997.27271128</v>
      </c>
      <c r="H537" s="527"/>
      <c r="I537" s="172">
        <v>4.9761453130401256E-2</v>
      </c>
      <c r="J537" s="171">
        <v>42454033.499654964</v>
      </c>
      <c r="K537" s="527"/>
      <c r="L537" s="173">
        <v>859.01771475834539</v>
      </c>
      <c r="M537" s="174">
        <v>5.88742956957835E-2</v>
      </c>
      <c r="N537" s="175" t="s">
        <v>78</v>
      </c>
      <c r="O537">
        <v>816.16200000000003</v>
      </c>
      <c r="P537" s="130">
        <v>816.16200000000003</v>
      </c>
      <c r="Q537" s="529"/>
      <c r="R537" s="176" t="s">
        <v>186</v>
      </c>
      <c r="S537" s="176" t="s">
        <v>186</v>
      </c>
      <c r="T537" s="177">
        <v>381.48571428571449</v>
      </c>
      <c r="U537" s="177">
        <v>1012.918918918919</v>
      </c>
      <c r="V537" s="178">
        <v>386.41409729729753</v>
      </c>
      <c r="W537" s="179" t="s">
        <v>78</v>
      </c>
      <c r="X537" s="130">
        <v>1.6</v>
      </c>
      <c r="Y537" s="130">
        <v>253</v>
      </c>
      <c r="Z537" s="177">
        <v>1.6</v>
      </c>
      <c r="AA537" s="177">
        <v>253</v>
      </c>
      <c r="AB537" s="178">
        <v>0.40480000000000005</v>
      </c>
      <c r="AC537" s="152"/>
      <c r="AD537">
        <v>4550.6000000000004</v>
      </c>
      <c r="AE537">
        <v>239</v>
      </c>
      <c r="AF537" s="177">
        <v>4550.6000000000004</v>
      </c>
      <c r="AG537" s="151"/>
      <c r="AH537" s="177">
        <v>239</v>
      </c>
      <c r="AI537" s="178">
        <v>1087.5934</v>
      </c>
      <c r="AJ537" s="179" t="s">
        <v>78</v>
      </c>
      <c r="AK537">
        <v>14.1</v>
      </c>
      <c r="AL537">
        <v>88</v>
      </c>
      <c r="AM537" s="177">
        <v>14.1</v>
      </c>
      <c r="AN537" s="177">
        <v>88</v>
      </c>
      <c r="AO537" s="178">
        <v>1.2407999999999999</v>
      </c>
      <c r="AP537" s="529"/>
      <c r="AQ537" s="199">
        <v>642.79448918270282</v>
      </c>
      <c r="AR537" s="174">
        <v>2.8603343251440868E-2</v>
      </c>
      <c r="AS537" s="188">
        <v>2.4710540301877127E-2</v>
      </c>
      <c r="AT537" s="304"/>
    </row>
    <row r="538" spans="1:46" x14ac:dyDescent="0.25">
      <c r="A538" t="s">
        <v>81</v>
      </c>
      <c r="B538" s="130">
        <v>151388000</v>
      </c>
      <c r="C538" s="168">
        <v>151388000</v>
      </c>
      <c r="D538" s="529"/>
      <c r="E538" s="168">
        <v>0</v>
      </c>
      <c r="F538" s="170">
        <v>0</v>
      </c>
      <c r="G538" s="168">
        <v>0</v>
      </c>
      <c r="H538" s="527"/>
      <c r="I538" s="172">
        <v>5.9252368403913706E-3</v>
      </c>
      <c r="J538" s="171">
        <v>5055121.735616738</v>
      </c>
      <c r="K538" s="527"/>
      <c r="L538" s="173">
        <v>70.962600019275754</v>
      </c>
      <c r="M538" s="174">
        <v>4.8635470783646778E-3</v>
      </c>
      <c r="N538" s="175" t="s">
        <v>81</v>
      </c>
      <c r="O538">
        <v>607.46</v>
      </c>
      <c r="P538" s="130">
        <v>607.46</v>
      </c>
      <c r="Q538" s="529"/>
      <c r="R538" s="176" t="s">
        <v>186</v>
      </c>
      <c r="S538" s="176" t="s">
        <v>186</v>
      </c>
      <c r="T538" s="177">
        <v>381.48571428571449</v>
      </c>
      <c r="U538" s="177">
        <v>1012.918918918919</v>
      </c>
      <c r="V538" s="178">
        <v>386.41409729729753</v>
      </c>
      <c r="W538" s="179" t="s">
        <v>81</v>
      </c>
      <c r="X538" s="130">
        <v>49.5</v>
      </c>
      <c r="Y538" s="130">
        <v>365</v>
      </c>
      <c r="Z538" s="177">
        <v>49.5</v>
      </c>
      <c r="AA538" s="177">
        <v>365</v>
      </c>
      <c r="AB538" s="178">
        <v>18.067499999999999</v>
      </c>
      <c r="AC538" s="152"/>
      <c r="AD538" s="130">
        <v>19.399999999999999</v>
      </c>
      <c r="AE538" s="130">
        <v>241</v>
      </c>
      <c r="AF538" s="177">
        <v>19.399999999999999</v>
      </c>
      <c r="AG538" s="151"/>
      <c r="AH538" s="177">
        <v>241</v>
      </c>
      <c r="AI538" s="178">
        <v>4.6753999999999989</v>
      </c>
      <c r="AJ538" s="179" t="s">
        <v>81</v>
      </c>
      <c r="AK538">
        <v>190.1</v>
      </c>
      <c r="AL538">
        <v>119</v>
      </c>
      <c r="AM538" s="177">
        <v>190.1</v>
      </c>
      <c r="AN538" s="177">
        <v>119</v>
      </c>
      <c r="AO538" s="178">
        <v>22.621899999999997</v>
      </c>
      <c r="AP538" s="529"/>
      <c r="AQ538" s="199">
        <v>188.0828876627028</v>
      </c>
      <c r="AR538" s="174">
        <v>8.3693925291406322E-3</v>
      </c>
      <c r="AS538" s="188">
        <v>7.2303509969290376E-3</v>
      </c>
      <c r="AT538" s="304"/>
    </row>
    <row r="539" spans="1:46" x14ac:dyDescent="0.25">
      <c r="A539" t="s">
        <v>83</v>
      </c>
      <c r="B539" s="176" t="s">
        <v>186</v>
      </c>
      <c r="C539" s="168">
        <v>57104842.105263159</v>
      </c>
      <c r="D539" s="529"/>
      <c r="E539" s="168">
        <v>0</v>
      </c>
      <c r="F539" s="170">
        <v>0</v>
      </c>
      <c r="G539" s="168">
        <v>0</v>
      </c>
      <c r="H539" s="527"/>
      <c r="I539" s="172">
        <v>2.2350497675300393E-3</v>
      </c>
      <c r="J539" s="171">
        <v>1906834.9442180207</v>
      </c>
      <c r="K539" s="527"/>
      <c r="L539" s="173">
        <v>26.767696709644664</v>
      </c>
      <c r="M539" s="174">
        <v>1.8345713529574923E-3</v>
      </c>
      <c r="N539" s="175" t="s">
        <v>83</v>
      </c>
      <c r="O539">
        <v>16.085000000000001</v>
      </c>
      <c r="P539" s="130">
        <v>16.085000000000001</v>
      </c>
      <c r="Q539" s="529"/>
      <c r="R539">
        <v>16.399999999999999</v>
      </c>
      <c r="S539">
        <v>960</v>
      </c>
      <c r="T539" s="177">
        <v>16.399999999999999</v>
      </c>
      <c r="U539" s="177">
        <v>960</v>
      </c>
      <c r="V539" s="178">
        <v>15.743999999999998</v>
      </c>
      <c r="W539" s="179" t="s">
        <v>83</v>
      </c>
      <c r="X539" s="130">
        <v>9.4</v>
      </c>
      <c r="Y539" s="130">
        <v>347</v>
      </c>
      <c r="Z539" s="177">
        <v>9.4</v>
      </c>
      <c r="AA539" s="177">
        <v>347</v>
      </c>
      <c r="AB539" s="178">
        <v>3.2618</v>
      </c>
      <c r="AC539" s="152"/>
      <c r="AD539">
        <v>19.5</v>
      </c>
      <c r="AE539">
        <v>377</v>
      </c>
      <c r="AF539" s="177">
        <v>19.5</v>
      </c>
      <c r="AG539" s="151"/>
      <c r="AH539" s="177">
        <v>377</v>
      </c>
      <c r="AI539" s="178">
        <v>7.3514999999999997</v>
      </c>
      <c r="AJ539" s="179" t="s">
        <v>83</v>
      </c>
      <c r="AK539" s="130">
        <v>0.9</v>
      </c>
      <c r="AL539" s="130">
        <v>108</v>
      </c>
      <c r="AM539" s="177">
        <v>0.9</v>
      </c>
      <c r="AN539" s="177">
        <v>108</v>
      </c>
      <c r="AO539" s="178">
        <v>9.7200000000000009E-2</v>
      </c>
      <c r="AP539" s="529"/>
      <c r="AQ539" s="199">
        <v>11.523580199999998</v>
      </c>
      <c r="AR539" s="174">
        <v>5.1278118511128212E-4</v>
      </c>
      <c r="AS539" s="188">
        <v>4.429936748774414E-4</v>
      </c>
      <c r="AT539" s="304"/>
    </row>
    <row r="540" spans="1:46" x14ac:dyDescent="0.25">
      <c r="A540" t="s">
        <v>82</v>
      </c>
      <c r="B540" s="176" t="s">
        <v>186</v>
      </c>
      <c r="C540" s="168">
        <v>57104842.105263159</v>
      </c>
      <c r="D540" s="529"/>
      <c r="E540" s="176" t="s">
        <v>186</v>
      </c>
      <c r="F540" s="170">
        <v>1.1818795634501779E-2</v>
      </c>
      <c r="G540" s="168">
        <v>68119035.076131508</v>
      </c>
      <c r="H540" s="527"/>
      <c r="I540" s="172">
        <v>2.2350497675300393E-3</v>
      </c>
      <c r="J540" s="171">
        <v>1906834.9442180207</v>
      </c>
      <c r="K540" s="527"/>
      <c r="L540" s="173">
        <v>57.666491020177915</v>
      </c>
      <c r="M540" s="174">
        <v>3.9522747735362867E-3</v>
      </c>
      <c r="N540" s="175" t="s">
        <v>82</v>
      </c>
      <c r="O540">
        <v>874.18499999999995</v>
      </c>
      <c r="P540" s="130">
        <v>874.18499999999995</v>
      </c>
      <c r="Q540" s="529"/>
      <c r="R540">
        <v>1149.2</v>
      </c>
      <c r="S540">
        <v>1190</v>
      </c>
      <c r="T540" s="177">
        <v>1149.2</v>
      </c>
      <c r="U540" s="177">
        <v>1190</v>
      </c>
      <c r="V540" s="178">
        <v>1367.548</v>
      </c>
      <c r="W540" s="179" t="s">
        <v>82</v>
      </c>
      <c r="X540">
        <v>297</v>
      </c>
      <c r="Y540">
        <v>301</v>
      </c>
      <c r="Z540" s="177">
        <v>297</v>
      </c>
      <c r="AA540" s="177">
        <v>301</v>
      </c>
      <c r="AB540" s="178">
        <v>89.397000000000006</v>
      </c>
      <c r="AC540" s="152"/>
      <c r="AD540">
        <v>357.9</v>
      </c>
      <c r="AE540">
        <v>344</v>
      </c>
      <c r="AF540" s="177">
        <v>357.9</v>
      </c>
      <c r="AG540" s="151"/>
      <c r="AH540" s="177">
        <v>344</v>
      </c>
      <c r="AI540" s="178">
        <v>123.1176</v>
      </c>
      <c r="AJ540" s="179" t="s">
        <v>82</v>
      </c>
      <c r="AK540">
        <v>10.6</v>
      </c>
      <c r="AL540">
        <v>115</v>
      </c>
      <c r="AM540" s="177">
        <v>10.6</v>
      </c>
      <c r="AN540" s="177">
        <v>115</v>
      </c>
      <c r="AO540" s="178">
        <v>1.2190000000000001</v>
      </c>
      <c r="AP540" s="529"/>
      <c r="AQ540" s="199">
        <v>688.80626496000002</v>
      </c>
      <c r="AR540" s="174">
        <v>3.0650794868270596E-2</v>
      </c>
      <c r="AS540" s="188">
        <v>2.6479341775504373E-2</v>
      </c>
      <c r="AT540" s="304"/>
    </row>
    <row r="541" spans="1:46" x14ac:dyDescent="0.25">
      <c r="A541" t="s">
        <v>85</v>
      </c>
      <c r="B541" s="130">
        <v>0</v>
      </c>
      <c r="C541" s="168">
        <v>0</v>
      </c>
      <c r="D541" s="529"/>
      <c r="E541" s="168">
        <v>0</v>
      </c>
      <c r="F541" s="170">
        <v>0</v>
      </c>
      <c r="G541" s="168">
        <v>0</v>
      </c>
      <c r="H541" s="527"/>
      <c r="I541" s="172">
        <v>0</v>
      </c>
      <c r="J541" s="171">
        <v>0</v>
      </c>
      <c r="K541" s="527"/>
      <c r="L541" s="173">
        <v>0</v>
      </c>
      <c r="M541" s="174">
        <v>0</v>
      </c>
      <c r="N541" s="175" t="s">
        <v>85</v>
      </c>
      <c r="O541">
        <v>4.5039999999999996</v>
      </c>
      <c r="P541" s="130">
        <v>4.5039999999999996</v>
      </c>
      <c r="Q541" s="529"/>
      <c r="R541">
        <v>5.8</v>
      </c>
      <c r="S541">
        <v>1096</v>
      </c>
      <c r="T541" s="177">
        <v>5.8</v>
      </c>
      <c r="U541" s="177">
        <v>1096</v>
      </c>
      <c r="V541" s="178">
        <v>6.3567999999999998</v>
      </c>
      <c r="W541" s="179" t="s">
        <v>85</v>
      </c>
      <c r="X541" s="176" t="s">
        <v>186</v>
      </c>
      <c r="Y541" s="176" t="s">
        <v>186</v>
      </c>
      <c r="Z541" s="177">
        <v>0.8928571428571429</v>
      </c>
      <c r="AA541" s="177">
        <v>229.60000000000002</v>
      </c>
      <c r="AB541" s="178">
        <v>0.20500000000000004</v>
      </c>
      <c r="AC541" s="152"/>
      <c r="AD541">
        <v>5.7</v>
      </c>
      <c r="AE541">
        <v>259</v>
      </c>
      <c r="AF541" s="177">
        <v>5.7</v>
      </c>
      <c r="AG541" s="151"/>
      <c r="AH541" s="177">
        <v>259</v>
      </c>
      <c r="AI541" s="178">
        <v>1.4763000000000002</v>
      </c>
      <c r="AJ541" s="179" t="s">
        <v>85</v>
      </c>
      <c r="AK541">
        <v>2.4</v>
      </c>
      <c r="AL541">
        <v>124</v>
      </c>
      <c r="AM541" s="177">
        <v>2.4</v>
      </c>
      <c r="AN541" s="177">
        <v>124</v>
      </c>
      <c r="AO541" s="178">
        <v>0.29759999999999998</v>
      </c>
      <c r="AP541" s="529"/>
      <c r="AQ541" s="199">
        <v>3.6310309199999997</v>
      </c>
      <c r="AR541" s="174">
        <v>1.6157516206059895E-4</v>
      </c>
      <c r="AS541" s="188">
        <v>1.3958541555031805E-4</v>
      </c>
      <c r="AT541" s="304"/>
    </row>
    <row r="542" spans="1:46" x14ac:dyDescent="0.25">
      <c r="A542" t="s">
        <v>22</v>
      </c>
      <c r="B542" s="130">
        <v>0</v>
      </c>
      <c r="C542" s="168">
        <v>0</v>
      </c>
      <c r="D542" s="529"/>
      <c r="E542" s="168">
        <v>0</v>
      </c>
      <c r="F542" s="170">
        <v>0</v>
      </c>
      <c r="G542" s="168">
        <v>0</v>
      </c>
      <c r="H542" s="527"/>
      <c r="I542" s="172">
        <v>0</v>
      </c>
      <c r="J542" s="171">
        <v>0</v>
      </c>
      <c r="K542" s="527"/>
      <c r="L542" s="173">
        <v>0</v>
      </c>
      <c r="M542" s="174">
        <v>0</v>
      </c>
      <c r="N542" s="175" t="s">
        <v>22</v>
      </c>
      <c r="O542" s="130">
        <v>0</v>
      </c>
      <c r="P542" s="130">
        <v>0</v>
      </c>
      <c r="Q542" s="529"/>
      <c r="R542" s="130">
        <v>0</v>
      </c>
      <c r="S542" s="130">
        <v>0</v>
      </c>
      <c r="T542" s="130">
        <v>0</v>
      </c>
      <c r="U542" s="130">
        <v>0</v>
      </c>
      <c r="V542" s="178">
        <v>0</v>
      </c>
      <c r="W542" s="179" t="s">
        <v>22</v>
      </c>
      <c r="X542" s="151">
        <v>0</v>
      </c>
      <c r="Y542" s="130">
        <v>0</v>
      </c>
      <c r="Z542" s="130">
        <v>0</v>
      </c>
      <c r="AA542" s="130">
        <v>0</v>
      </c>
      <c r="AB542" s="178">
        <v>0</v>
      </c>
      <c r="AC542" s="152"/>
      <c r="AD542" s="130">
        <v>0</v>
      </c>
      <c r="AE542" s="130">
        <v>0</v>
      </c>
      <c r="AF542" s="151">
        <v>0</v>
      </c>
      <c r="AG542" s="151"/>
      <c r="AH542" s="130">
        <v>0</v>
      </c>
      <c r="AI542" s="178">
        <v>0</v>
      </c>
      <c r="AJ542" s="179" t="s">
        <v>22</v>
      </c>
      <c r="AK542" s="130">
        <v>0</v>
      </c>
      <c r="AL542" s="130">
        <v>0</v>
      </c>
      <c r="AM542" s="180">
        <v>0</v>
      </c>
      <c r="AN542" s="130">
        <v>0</v>
      </c>
      <c r="AO542" s="178">
        <v>0</v>
      </c>
      <c r="AP542" s="529"/>
      <c r="AQ542" s="199">
        <v>0</v>
      </c>
      <c r="AR542" s="174">
        <v>0</v>
      </c>
      <c r="AS542" s="188">
        <v>0</v>
      </c>
      <c r="AT542" s="304"/>
    </row>
    <row r="543" spans="1:46" x14ac:dyDescent="0.25">
      <c r="A543" t="s">
        <v>39</v>
      </c>
      <c r="B543" s="130">
        <v>0</v>
      </c>
      <c r="C543" s="168">
        <v>0</v>
      </c>
      <c r="D543" s="529"/>
      <c r="E543" s="168">
        <v>0</v>
      </c>
      <c r="F543" s="170">
        <v>0</v>
      </c>
      <c r="G543" s="168">
        <v>0</v>
      </c>
      <c r="H543" s="527"/>
      <c r="I543" s="172">
        <v>0</v>
      </c>
      <c r="J543" s="171">
        <v>0</v>
      </c>
      <c r="K543" s="527"/>
      <c r="L543" s="173">
        <v>0</v>
      </c>
      <c r="M543" s="174">
        <v>0</v>
      </c>
      <c r="N543" s="175" t="s">
        <v>39</v>
      </c>
      <c r="O543" s="130">
        <v>0</v>
      </c>
      <c r="P543" s="130">
        <v>0</v>
      </c>
      <c r="Q543" s="529"/>
      <c r="R543" s="130">
        <v>0</v>
      </c>
      <c r="S543" s="130">
        <v>0</v>
      </c>
      <c r="T543" s="130">
        <v>0</v>
      </c>
      <c r="U543" s="130">
        <v>0</v>
      </c>
      <c r="V543" s="178">
        <v>0</v>
      </c>
      <c r="W543" s="179" t="s">
        <v>39</v>
      </c>
      <c r="X543" s="151">
        <v>0</v>
      </c>
      <c r="Y543" s="130">
        <v>0</v>
      </c>
      <c r="Z543" s="130">
        <v>0</v>
      </c>
      <c r="AA543" s="130">
        <v>0</v>
      </c>
      <c r="AB543" s="178">
        <v>0</v>
      </c>
      <c r="AC543" s="152"/>
      <c r="AD543" s="130">
        <v>0</v>
      </c>
      <c r="AE543" s="130">
        <v>0</v>
      </c>
      <c r="AF543" s="151">
        <v>0</v>
      </c>
      <c r="AG543" s="151"/>
      <c r="AH543" s="130">
        <v>0</v>
      </c>
      <c r="AI543" s="178">
        <v>0</v>
      </c>
      <c r="AJ543" s="179" t="s">
        <v>39</v>
      </c>
      <c r="AK543" s="130">
        <v>0</v>
      </c>
      <c r="AL543" s="130">
        <v>0</v>
      </c>
      <c r="AM543" s="180">
        <v>0</v>
      </c>
      <c r="AN543" s="130">
        <v>0</v>
      </c>
      <c r="AO543" s="178">
        <v>0</v>
      </c>
      <c r="AP543" s="529"/>
      <c r="AQ543" s="199">
        <v>0</v>
      </c>
      <c r="AR543" s="174">
        <v>0</v>
      </c>
      <c r="AS543" s="188">
        <v>0</v>
      </c>
      <c r="AT543" s="304"/>
    </row>
    <row r="544" spans="1:46" x14ac:dyDescent="0.25">
      <c r="A544" t="s">
        <v>57</v>
      </c>
      <c r="B544" s="130">
        <v>0</v>
      </c>
      <c r="C544" s="168">
        <v>0</v>
      </c>
      <c r="D544" s="529"/>
      <c r="E544" s="168">
        <v>0</v>
      </c>
      <c r="F544" s="170">
        <v>0</v>
      </c>
      <c r="G544" s="168">
        <v>0</v>
      </c>
      <c r="H544" s="527"/>
      <c r="I544" s="172">
        <v>0</v>
      </c>
      <c r="J544" s="171">
        <v>0</v>
      </c>
      <c r="K544" s="527"/>
      <c r="L544" s="173">
        <v>0</v>
      </c>
      <c r="M544" s="174">
        <v>0</v>
      </c>
      <c r="N544" s="175" t="s">
        <v>57</v>
      </c>
      <c r="O544" s="130">
        <v>0</v>
      </c>
      <c r="P544" s="130">
        <v>0</v>
      </c>
      <c r="Q544" s="529"/>
      <c r="R544" s="130">
        <v>0</v>
      </c>
      <c r="S544" s="130">
        <v>0</v>
      </c>
      <c r="T544" s="130">
        <v>0</v>
      </c>
      <c r="U544" s="130">
        <v>0</v>
      </c>
      <c r="V544" s="178">
        <v>0</v>
      </c>
      <c r="W544" s="179" t="s">
        <v>57</v>
      </c>
      <c r="X544" s="151">
        <v>0</v>
      </c>
      <c r="Y544" s="130">
        <v>0</v>
      </c>
      <c r="Z544" s="130">
        <v>0</v>
      </c>
      <c r="AA544" s="130">
        <v>0</v>
      </c>
      <c r="AB544" s="178">
        <v>0</v>
      </c>
      <c r="AC544" s="152"/>
      <c r="AD544" s="130">
        <v>0</v>
      </c>
      <c r="AE544" s="130">
        <v>0</v>
      </c>
      <c r="AF544" s="151">
        <v>0</v>
      </c>
      <c r="AG544" s="151"/>
      <c r="AH544" s="130">
        <v>0</v>
      </c>
      <c r="AI544" s="178">
        <v>0</v>
      </c>
      <c r="AJ544" s="179" t="s">
        <v>57</v>
      </c>
      <c r="AK544" s="130">
        <v>0</v>
      </c>
      <c r="AL544" s="130">
        <v>0</v>
      </c>
      <c r="AM544" s="180">
        <v>0</v>
      </c>
      <c r="AN544" s="130">
        <v>0</v>
      </c>
      <c r="AO544" s="178">
        <v>0</v>
      </c>
      <c r="AP544" s="529"/>
      <c r="AQ544" s="199">
        <v>0</v>
      </c>
      <c r="AR544" s="174">
        <v>0</v>
      </c>
      <c r="AS544" s="188">
        <v>0</v>
      </c>
      <c r="AT544" s="304"/>
    </row>
    <row r="545" spans="1:46" x14ac:dyDescent="0.25">
      <c r="A545" t="s">
        <v>73</v>
      </c>
      <c r="B545" s="130">
        <v>0</v>
      </c>
      <c r="C545" s="168">
        <v>0</v>
      </c>
      <c r="D545" s="529"/>
      <c r="E545" s="168">
        <v>0</v>
      </c>
      <c r="F545" s="170">
        <v>0</v>
      </c>
      <c r="G545" s="168">
        <v>0</v>
      </c>
      <c r="H545" s="527"/>
      <c r="I545" s="172">
        <v>0</v>
      </c>
      <c r="J545" s="171">
        <v>0</v>
      </c>
      <c r="K545" s="527"/>
      <c r="L545" s="173">
        <v>0</v>
      </c>
      <c r="M545" s="174">
        <v>0</v>
      </c>
      <c r="N545" s="175" t="s">
        <v>73</v>
      </c>
      <c r="O545" s="130">
        <v>0</v>
      </c>
      <c r="P545" s="130">
        <v>0</v>
      </c>
      <c r="Q545" s="529"/>
      <c r="R545" s="130">
        <v>0</v>
      </c>
      <c r="S545" s="130">
        <v>0</v>
      </c>
      <c r="T545" s="130">
        <v>0</v>
      </c>
      <c r="U545" s="130">
        <v>0</v>
      </c>
      <c r="V545" s="178">
        <v>0</v>
      </c>
      <c r="W545" s="179" t="s">
        <v>73</v>
      </c>
      <c r="X545" s="151">
        <v>0</v>
      </c>
      <c r="Y545" s="130">
        <v>0</v>
      </c>
      <c r="Z545" s="130">
        <v>0</v>
      </c>
      <c r="AA545" s="130">
        <v>0</v>
      </c>
      <c r="AB545" s="178">
        <v>0</v>
      </c>
      <c r="AC545" s="152"/>
      <c r="AD545" s="130">
        <v>0</v>
      </c>
      <c r="AE545" s="130">
        <v>0</v>
      </c>
      <c r="AF545" s="151">
        <v>0</v>
      </c>
      <c r="AG545" s="151"/>
      <c r="AH545" s="130">
        <v>0</v>
      </c>
      <c r="AI545" s="178">
        <v>0</v>
      </c>
      <c r="AJ545" s="179" t="s">
        <v>73</v>
      </c>
      <c r="AK545" s="130">
        <v>0</v>
      </c>
      <c r="AL545" s="130">
        <v>0</v>
      </c>
      <c r="AM545" s="180">
        <v>0</v>
      </c>
      <c r="AN545" s="130">
        <v>0</v>
      </c>
      <c r="AO545" s="178">
        <v>0</v>
      </c>
      <c r="AP545" s="529"/>
      <c r="AQ545" s="199">
        <v>0</v>
      </c>
      <c r="AR545" s="174">
        <v>0</v>
      </c>
      <c r="AS545" s="188">
        <v>0</v>
      </c>
      <c r="AT545" s="304"/>
    </row>
    <row r="546" spans="1:46" x14ac:dyDescent="0.25">
      <c r="A546" t="s">
        <v>84</v>
      </c>
      <c r="B546" s="130">
        <v>0</v>
      </c>
      <c r="C546" s="168">
        <v>0</v>
      </c>
      <c r="D546" s="529"/>
      <c r="E546" s="168">
        <v>0</v>
      </c>
      <c r="F546" s="170">
        <v>0</v>
      </c>
      <c r="G546" s="168">
        <v>0</v>
      </c>
      <c r="H546" s="527"/>
      <c r="I546" s="172">
        <v>0</v>
      </c>
      <c r="J546" s="171">
        <v>0</v>
      </c>
      <c r="K546" s="527"/>
      <c r="L546" s="173">
        <v>0</v>
      </c>
      <c r="M546" s="174">
        <v>0</v>
      </c>
      <c r="N546" s="175" t="s">
        <v>84</v>
      </c>
      <c r="O546" s="130">
        <v>0</v>
      </c>
      <c r="P546" s="130">
        <v>0</v>
      </c>
      <c r="Q546" s="529"/>
      <c r="R546" s="130">
        <v>0</v>
      </c>
      <c r="S546" s="130">
        <v>0</v>
      </c>
      <c r="T546" s="130">
        <v>0</v>
      </c>
      <c r="U546" s="130">
        <v>0</v>
      </c>
      <c r="V546" s="178">
        <v>0</v>
      </c>
      <c r="W546" s="179" t="s">
        <v>84</v>
      </c>
      <c r="X546" s="151">
        <v>0</v>
      </c>
      <c r="Y546" s="130">
        <v>0</v>
      </c>
      <c r="Z546" s="130">
        <v>0</v>
      </c>
      <c r="AA546" s="130">
        <v>0</v>
      </c>
      <c r="AB546" s="178">
        <v>0</v>
      </c>
      <c r="AC546" s="152"/>
      <c r="AD546" s="130">
        <v>0</v>
      </c>
      <c r="AE546" s="130">
        <v>0</v>
      </c>
      <c r="AF546" s="151">
        <v>0</v>
      </c>
      <c r="AG546" s="151"/>
      <c r="AH546" s="130">
        <v>0</v>
      </c>
      <c r="AI546" s="178">
        <v>0</v>
      </c>
      <c r="AJ546" s="179" t="s">
        <v>84</v>
      </c>
      <c r="AK546" s="130">
        <v>0</v>
      </c>
      <c r="AL546" s="130">
        <v>0</v>
      </c>
      <c r="AM546" s="180">
        <v>0</v>
      </c>
      <c r="AN546" s="130">
        <v>0</v>
      </c>
      <c r="AO546" s="178">
        <v>0</v>
      </c>
      <c r="AP546" s="529"/>
      <c r="AQ546" s="199">
        <v>0</v>
      </c>
      <c r="AR546" s="174">
        <v>0</v>
      </c>
      <c r="AS546" s="188">
        <v>0</v>
      </c>
      <c r="AT546" s="304"/>
    </row>
    <row r="547" spans="1:46" x14ac:dyDescent="0.25">
      <c r="A547" s="130"/>
      <c r="B547" s="168">
        <v>24464704000</v>
      </c>
      <c r="C547" s="130" t="b">
        <v>1</v>
      </c>
      <c r="D547" s="529"/>
      <c r="E547" s="168">
        <v>4273562000</v>
      </c>
      <c r="F547" s="186">
        <v>1.0000000000000007</v>
      </c>
      <c r="G547" s="130" t="b">
        <v>1</v>
      </c>
      <c r="H547" s="527"/>
      <c r="I547" s="130"/>
      <c r="J547" s="187">
        <v>0</v>
      </c>
      <c r="K547" s="527"/>
      <c r="L547" s="168" t="b">
        <v>1</v>
      </c>
      <c r="M547" s="188" t="b">
        <v>1</v>
      </c>
      <c r="N547" s="159"/>
      <c r="O547" s="130">
        <f>SUM(O491:O541)</f>
        <v>38558.745999999992</v>
      </c>
      <c r="P547" s="130">
        <v>38606.178999999996</v>
      </c>
      <c r="Q547" s="529"/>
      <c r="R547" s="130">
        <v>30571.799999999996</v>
      </c>
      <c r="S547" s="130">
        <v>1259.081081081081</v>
      </c>
      <c r="T547" s="130">
        <v>33287.300000000003</v>
      </c>
      <c r="U547" s="130"/>
      <c r="V547" s="189">
        <v>0.99162540225394413</v>
      </c>
      <c r="W547" s="152"/>
      <c r="X547" s="130">
        <v>1777.1</v>
      </c>
      <c r="Y547" s="130">
        <v>336.4</v>
      </c>
      <c r="Z547" s="130">
        <v>1820.8999999999999</v>
      </c>
      <c r="AA547" s="130">
        <v>273.96800000000007</v>
      </c>
      <c r="AB547" s="189">
        <v>1.0231670635170935</v>
      </c>
      <c r="AC547" s="152"/>
      <c r="AD547" s="130">
        <v>78961.299999999974</v>
      </c>
      <c r="AE547" s="130">
        <v>284.17500000000001</v>
      </c>
      <c r="AF547" s="151">
        <v>85180.60000000002</v>
      </c>
      <c r="AG547" s="151"/>
      <c r="AH547" s="130">
        <v>244.446</v>
      </c>
      <c r="AI547" s="189">
        <v>0.99123026100138856</v>
      </c>
      <c r="AJ547" s="152"/>
      <c r="AK547" s="130">
        <v>4920.7</v>
      </c>
      <c r="AL547" s="130">
        <v>125.17948717948718</v>
      </c>
      <c r="AM547" s="180">
        <v>5676.5</v>
      </c>
      <c r="AN547" s="130">
        <v>110.12205128205127</v>
      </c>
      <c r="AO547" s="189">
        <v>1.0058887411094752</v>
      </c>
      <c r="AP547" s="529"/>
      <c r="AQ547" s="199">
        <v>26012.967799569851</v>
      </c>
      <c r="AR547" s="174">
        <v>1.1575361324360853</v>
      </c>
      <c r="AS547" s="200" t="b">
        <f>SUM(AS491:AS546)=1</f>
        <v>1</v>
      </c>
      <c r="AT547" s="306"/>
    </row>
    <row r="548" spans="1:46" x14ac:dyDescent="0.25">
      <c r="A548" s="130" t="s">
        <v>251</v>
      </c>
      <c r="B548" s="167">
        <v>25549696000</v>
      </c>
      <c r="C548" s="130"/>
      <c r="D548" s="529"/>
      <c r="E548" s="167">
        <v>5684400000</v>
      </c>
      <c r="F548" s="130"/>
      <c r="G548" s="130"/>
      <c r="H548" s="527"/>
      <c r="I548" s="130"/>
      <c r="J548" s="130"/>
      <c r="K548" s="527"/>
      <c r="L548" s="130"/>
      <c r="M548" s="130"/>
      <c r="N548" s="159"/>
      <c r="O548">
        <v>38606.178999999996</v>
      </c>
      <c r="P548" s="130"/>
      <c r="Q548" s="529"/>
      <c r="R548">
        <v>33242.199999999997</v>
      </c>
      <c r="S548">
        <v>1136</v>
      </c>
      <c r="T548" s="130"/>
      <c r="U548" s="130"/>
      <c r="V548" s="130"/>
      <c r="W548" s="152"/>
      <c r="X548">
        <v>1789.6</v>
      </c>
      <c r="Y548">
        <v>283</v>
      </c>
      <c r="Z548" s="130"/>
      <c r="AA548" s="130"/>
      <c r="AB548" s="130"/>
      <c r="AC548" s="190" t="s">
        <v>251</v>
      </c>
      <c r="AD548">
        <v>85135.5</v>
      </c>
      <c r="AE548" s="130">
        <v>249</v>
      </c>
      <c r="AF548" s="130"/>
      <c r="AG548" s="130"/>
      <c r="AH548" s="130"/>
      <c r="AI548" s="130"/>
      <c r="AJ548" s="152"/>
      <c r="AK548">
        <v>5653.7</v>
      </c>
      <c r="AL548" s="130">
        <v>125</v>
      </c>
      <c r="AM548" s="130"/>
      <c r="AN548" s="130"/>
      <c r="AO548" s="130"/>
      <c r="AP548" s="529"/>
      <c r="AQ548" s="130"/>
      <c r="AR548" s="130"/>
      <c r="AS548" s="130"/>
      <c r="AT548" s="195"/>
    </row>
    <row r="549" spans="1:46" x14ac:dyDescent="0.25">
      <c r="A549" s="130" t="s">
        <v>252</v>
      </c>
      <c r="B549" s="167">
        <v>1084992000</v>
      </c>
      <c r="C549" s="130"/>
      <c r="D549" s="529"/>
      <c r="E549" s="168">
        <v>1410838000</v>
      </c>
      <c r="F549" s="168"/>
      <c r="G549" s="130"/>
      <c r="H549" s="527"/>
      <c r="I549" s="130"/>
      <c r="J549" s="130"/>
      <c r="K549" s="527"/>
      <c r="L549" s="130"/>
      <c r="M549" s="130"/>
      <c r="N549" s="159"/>
      <c r="P549" s="130"/>
      <c r="Q549" s="529"/>
      <c r="R549" s="176">
        <v>2670.4000000000015</v>
      </c>
      <c r="S549" s="176">
        <v>1012.918918918919</v>
      </c>
      <c r="T549" s="130"/>
      <c r="U549" s="130"/>
      <c r="V549" s="130"/>
      <c r="W549" s="152"/>
      <c r="X549" s="176">
        <v>12.5</v>
      </c>
      <c r="Y549" s="176">
        <v>229.60000000000002</v>
      </c>
      <c r="Z549" s="130"/>
      <c r="AA549" s="130"/>
      <c r="AB549" s="130"/>
      <c r="AC549" s="190" t="s">
        <v>252</v>
      </c>
      <c r="AD549" s="176">
        <v>6174.2000000000262</v>
      </c>
      <c r="AE549" s="176">
        <v>213.82499999999999</v>
      </c>
      <c r="AF549" s="130"/>
      <c r="AG549" s="130"/>
      <c r="AH549" s="130"/>
      <c r="AI549" s="130"/>
      <c r="AJ549" s="152"/>
      <c r="AK549" s="176">
        <v>733</v>
      </c>
      <c r="AL549" s="191">
        <v>124.82051282051282</v>
      </c>
      <c r="AM549" s="130"/>
      <c r="AN549" s="130"/>
      <c r="AO549" s="130"/>
      <c r="AP549" s="529"/>
      <c r="AQ549" s="130"/>
      <c r="AR549" s="130"/>
      <c r="AS549" s="130"/>
      <c r="AT549" s="195"/>
    </row>
    <row r="550" spans="1:46" x14ac:dyDescent="0.25">
      <c r="A550" s="130" t="s">
        <v>253</v>
      </c>
      <c r="B550" s="130"/>
      <c r="C550" s="130"/>
      <c r="D550" s="529"/>
      <c r="E550" s="168"/>
      <c r="F550" s="130"/>
      <c r="G550" s="130"/>
      <c r="H550" s="527"/>
      <c r="I550" s="130"/>
      <c r="J550" s="130"/>
      <c r="K550" s="527"/>
      <c r="L550" s="130"/>
      <c r="M550" s="130"/>
      <c r="N550" s="159"/>
      <c r="O550" s="192">
        <v>47.433</v>
      </c>
      <c r="P550" s="130"/>
      <c r="Q550" s="529"/>
      <c r="R550" s="192">
        <v>54.1</v>
      </c>
      <c r="S550" s="192">
        <v>1070</v>
      </c>
      <c r="T550" s="130"/>
      <c r="U550" s="130"/>
      <c r="V550" s="130"/>
      <c r="W550" s="152"/>
      <c r="X550" s="193">
        <v>89.9</v>
      </c>
      <c r="Y550" s="192">
        <v>147</v>
      </c>
      <c r="Z550" s="130"/>
      <c r="AA550" s="130"/>
      <c r="AB550" s="130"/>
      <c r="AC550" s="190" t="s">
        <v>253</v>
      </c>
      <c r="AD550" s="192">
        <v>47.5</v>
      </c>
      <c r="AE550" s="194">
        <v>241</v>
      </c>
      <c r="AF550" s="130"/>
      <c r="AG550" s="130"/>
      <c r="AH550" s="130"/>
      <c r="AI550" s="130"/>
      <c r="AJ550" s="152"/>
      <c r="AK550" s="192">
        <v>32.6</v>
      </c>
      <c r="AL550" s="194">
        <v>98</v>
      </c>
      <c r="AM550" s="130"/>
      <c r="AN550" s="130"/>
      <c r="AO550" s="130"/>
      <c r="AP550" s="529"/>
      <c r="AQ550" s="130"/>
      <c r="AR550" s="130"/>
      <c r="AS550" s="130"/>
      <c r="AT550" s="195"/>
    </row>
    <row r="551" spans="1:46" x14ac:dyDescent="0.25">
      <c r="A551" s="130" t="s">
        <v>254</v>
      </c>
      <c r="B551" s="130"/>
      <c r="C551" s="168"/>
      <c r="D551" s="529"/>
      <c r="E551" s="130">
        <v>27</v>
      </c>
      <c r="F551" s="130"/>
      <c r="G551" s="130"/>
      <c r="H551" s="527"/>
      <c r="I551" s="130"/>
      <c r="J551" s="130"/>
      <c r="K551" s="527"/>
      <c r="L551" s="130"/>
      <c r="M551" s="130"/>
      <c r="N551" s="159"/>
      <c r="O551" s="130"/>
      <c r="P551" s="130"/>
      <c r="Q551" s="529"/>
      <c r="R551" s="130"/>
      <c r="S551" s="130"/>
      <c r="T551" s="130"/>
      <c r="U551" s="130"/>
      <c r="V551" s="130"/>
      <c r="W551" s="152"/>
      <c r="X551" s="151"/>
      <c r="Y551" s="130"/>
      <c r="Z551" s="130"/>
      <c r="AA551" s="130"/>
      <c r="AB551" s="130"/>
      <c r="AC551" s="190" t="s">
        <v>254</v>
      </c>
      <c r="AD551" s="130"/>
      <c r="AE551" s="130"/>
      <c r="AF551" s="130"/>
      <c r="AG551" s="130"/>
      <c r="AH551" s="130"/>
      <c r="AI551" s="130"/>
      <c r="AJ551" s="152"/>
      <c r="AK551" s="130"/>
      <c r="AL551" s="130"/>
      <c r="AM551" s="130"/>
      <c r="AN551" s="130"/>
      <c r="AO551" s="130"/>
      <c r="AP551" s="529"/>
      <c r="AQ551" s="130"/>
      <c r="AR551" s="130"/>
      <c r="AS551" s="130"/>
      <c r="AT551" s="195"/>
    </row>
    <row r="552" spans="1:46" x14ac:dyDescent="0.25">
      <c r="A552" s="130" t="s">
        <v>255</v>
      </c>
      <c r="B552" s="130">
        <v>19</v>
      </c>
      <c r="C552" s="130"/>
      <c r="D552" s="130"/>
      <c r="E552" s="130">
        <v>21</v>
      </c>
      <c r="F552" s="130"/>
      <c r="G552" s="130"/>
      <c r="H552" s="130"/>
      <c r="I552" s="130"/>
      <c r="J552" s="130"/>
      <c r="K552" s="130"/>
      <c r="L552" s="130"/>
      <c r="M552" s="130"/>
      <c r="N552" s="159"/>
      <c r="O552" s="130"/>
      <c r="P552" s="130"/>
      <c r="Q552" s="529"/>
      <c r="R552" s="130">
        <v>7</v>
      </c>
      <c r="S552" s="130">
        <v>7</v>
      </c>
      <c r="T552" s="130"/>
      <c r="U552" s="130"/>
      <c r="V552" s="130"/>
      <c r="W552" s="152"/>
      <c r="X552" s="130">
        <v>14</v>
      </c>
      <c r="Y552" s="130">
        <v>14</v>
      </c>
      <c r="Z552" s="130"/>
      <c r="AA552" s="130"/>
      <c r="AB552" s="130"/>
      <c r="AC552" s="190" t="s">
        <v>255</v>
      </c>
      <c r="AD552" s="130">
        <v>4</v>
      </c>
      <c r="AE552" s="130">
        <v>4</v>
      </c>
      <c r="AF552" s="130"/>
      <c r="AG552" s="130"/>
      <c r="AH552" s="130"/>
      <c r="AI552" s="130"/>
      <c r="AJ552" s="152"/>
      <c r="AK552" s="130">
        <v>5</v>
      </c>
      <c r="AL552" s="130">
        <v>5</v>
      </c>
      <c r="AM552" s="130"/>
      <c r="AN552" s="130"/>
      <c r="AO552" s="130"/>
      <c r="AP552" s="529"/>
      <c r="AQ552" s="130"/>
      <c r="AR552" s="130"/>
      <c r="AS552" s="130"/>
      <c r="AT552" s="195"/>
    </row>
    <row r="553" spans="1:46" x14ac:dyDescent="0.25">
      <c r="A553" s="130" t="s">
        <v>256</v>
      </c>
      <c r="B553" s="130"/>
      <c r="C553" s="130"/>
      <c r="D553" s="130"/>
      <c r="E553" s="130"/>
      <c r="F553" s="130"/>
      <c r="G553" s="130"/>
      <c r="H553" s="130"/>
      <c r="I553" s="130"/>
      <c r="J553" s="130"/>
      <c r="K553" s="130"/>
      <c r="L553" s="130"/>
      <c r="M553" s="130"/>
      <c r="N553" s="195"/>
      <c r="O553" s="130">
        <f>COUNTIF(O491:O546,"NE")</f>
        <v>6</v>
      </c>
      <c r="P553" s="130"/>
      <c r="Q553" s="130"/>
      <c r="R553" s="130">
        <v>6</v>
      </c>
      <c r="S553" s="130">
        <v>6</v>
      </c>
      <c r="T553" s="130"/>
      <c r="U553" s="130"/>
      <c r="V553" s="130"/>
      <c r="W553" s="152"/>
      <c r="X553" s="130">
        <v>6</v>
      </c>
      <c r="Y553" s="130">
        <v>6</v>
      </c>
      <c r="Z553" s="130"/>
      <c r="AA553" s="130"/>
      <c r="AB553" s="130"/>
      <c r="AC553" s="190" t="s">
        <v>256</v>
      </c>
      <c r="AD553" s="130">
        <v>6</v>
      </c>
      <c r="AE553" s="130">
        <v>6</v>
      </c>
      <c r="AF553" s="130"/>
      <c r="AG553" s="130"/>
      <c r="AH553" s="130"/>
      <c r="AI553" s="130"/>
      <c r="AJ553" s="152"/>
      <c r="AK553" s="130">
        <v>6</v>
      </c>
      <c r="AL553" s="130">
        <v>6</v>
      </c>
      <c r="AM553" s="130"/>
      <c r="AN553" s="130"/>
      <c r="AO553" s="130"/>
      <c r="AP553" s="529"/>
      <c r="AQ553" s="130"/>
      <c r="AR553" s="130"/>
      <c r="AS553" s="130"/>
      <c r="AT553" s="195"/>
    </row>
    <row r="554" spans="1:46" x14ac:dyDescent="0.25">
      <c r="A554" s="130" t="s">
        <v>327</v>
      </c>
      <c r="B554" s="130">
        <v>36</v>
      </c>
      <c r="C554" s="130"/>
      <c r="D554" s="130"/>
      <c r="E554" s="130">
        <v>29</v>
      </c>
    </row>
  </sheetData>
  <mergeCells count="147">
    <mergeCell ref="AP488:AP489"/>
    <mergeCell ref="N490:AP490"/>
    <mergeCell ref="Q491:Q552"/>
    <mergeCell ref="AP491:AP553"/>
    <mergeCell ref="AO421:AO483"/>
    <mergeCell ref="D487:D551"/>
    <mergeCell ref="H487:H551"/>
    <mergeCell ref="K487:K551"/>
    <mergeCell ref="Q488:Q489"/>
    <mergeCell ref="R488:S488"/>
    <mergeCell ref="T488:V488"/>
    <mergeCell ref="W488:W489"/>
    <mergeCell ref="X488:Y488"/>
    <mergeCell ref="Z488:AB488"/>
    <mergeCell ref="AD488:AE488"/>
    <mergeCell ref="AF488:AI488"/>
    <mergeCell ref="AK488:AL488"/>
    <mergeCell ref="AM488:AO488"/>
    <mergeCell ref="AD348:AE348"/>
    <mergeCell ref="AF348:AI348"/>
    <mergeCell ref="AK348:AL348"/>
    <mergeCell ref="AM348:AO348"/>
    <mergeCell ref="AP348:AP349"/>
    <mergeCell ref="N350:AP350"/>
    <mergeCell ref="Q351:Q412"/>
    <mergeCell ref="AP351:AP413"/>
    <mergeCell ref="D417:D481"/>
    <mergeCell ref="H417:H481"/>
    <mergeCell ref="K417:K481"/>
    <mergeCell ref="Q418:Q419"/>
    <mergeCell ref="R418:S418"/>
    <mergeCell ref="T418:V418"/>
    <mergeCell ref="W418:W419"/>
    <mergeCell ref="X418:Y418"/>
    <mergeCell ref="Z418:AB418"/>
    <mergeCell ref="AD418:AE418"/>
    <mergeCell ref="AF418:AH418"/>
    <mergeCell ref="AJ418:AK418"/>
    <mergeCell ref="AL418:AN418"/>
    <mergeCell ref="AO418:AO419"/>
    <mergeCell ref="N420:AO420"/>
    <mergeCell ref="Q421:Q482"/>
    <mergeCell ref="D347:D411"/>
    <mergeCell ref="H347:H411"/>
    <mergeCell ref="K347:K411"/>
    <mergeCell ref="Q348:Q349"/>
    <mergeCell ref="R348:S348"/>
    <mergeCell ref="T348:V348"/>
    <mergeCell ref="W348:W349"/>
    <mergeCell ref="X348:Y348"/>
    <mergeCell ref="Z348:AB348"/>
    <mergeCell ref="B285:M285"/>
    <mergeCell ref="Q285:Q286"/>
    <mergeCell ref="R285:S285"/>
    <mergeCell ref="T285:V285"/>
    <mergeCell ref="W285:W286"/>
    <mergeCell ref="X285:Y285"/>
    <mergeCell ref="Z285:AB285"/>
    <mergeCell ref="AC285:AC286"/>
    <mergeCell ref="AD285:AE285"/>
    <mergeCell ref="D286:D343"/>
    <mergeCell ref="H286:H343"/>
    <mergeCell ref="K286:K343"/>
    <mergeCell ref="O287:AO287"/>
    <mergeCell ref="Q288:Q343"/>
    <mergeCell ref="W288:W343"/>
    <mergeCell ref="AC288:AC343"/>
    <mergeCell ref="AI288:AI343"/>
    <mergeCell ref="AO288:AO343"/>
    <mergeCell ref="AF285:AH285"/>
    <mergeCell ref="AI285:AI286"/>
    <mergeCell ref="AJ285:AK285"/>
    <mergeCell ref="AL285:AN285"/>
    <mergeCell ref="AO285:AO286"/>
    <mergeCell ref="B217:M217"/>
    <mergeCell ref="Q217:Q218"/>
    <mergeCell ref="R217:S217"/>
    <mergeCell ref="T217:V217"/>
    <mergeCell ref="W217:W218"/>
    <mergeCell ref="X217:Y217"/>
    <mergeCell ref="Z217:AB217"/>
    <mergeCell ref="AC217:AC218"/>
    <mergeCell ref="AD217:AE217"/>
    <mergeCell ref="D218:D282"/>
    <mergeCell ref="H218:H282"/>
    <mergeCell ref="K218:K282"/>
    <mergeCell ref="O219:AO219"/>
    <mergeCell ref="Q220:Q281"/>
    <mergeCell ref="AC220:AC282"/>
    <mergeCell ref="AO220:AO282"/>
    <mergeCell ref="AF217:AH217"/>
    <mergeCell ref="AI217:AI218"/>
    <mergeCell ref="AJ217:AK217"/>
    <mergeCell ref="AL217:AN217"/>
    <mergeCell ref="AO217:AO218"/>
    <mergeCell ref="Z147:AB147"/>
    <mergeCell ref="AC147:AC148"/>
    <mergeCell ref="AD147:AE147"/>
    <mergeCell ref="AF147:AI147"/>
    <mergeCell ref="AJ147:AJ148"/>
    <mergeCell ref="AK147:AL147"/>
    <mergeCell ref="AM147:AO147"/>
    <mergeCell ref="AP147:AP148"/>
    <mergeCell ref="K148:K213"/>
    <mergeCell ref="O150:AP150"/>
    <mergeCell ref="AP151:AP213"/>
    <mergeCell ref="Q151:Q212"/>
    <mergeCell ref="B147:M147"/>
    <mergeCell ref="Q147:Q148"/>
    <mergeCell ref="R147:S147"/>
    <mergeCell ref="T147:V147"/>
    <mergeCell ref="W147:W148"/>
    <mergeCell ref="X147:Y147"/>
    <mergeCell ref="E149:G149"/>
    <mergeCell ref="AJ17:BP17"/>
    <mergeCell ref="B77:M77"/>
    <mergeCell ref="Q77:Q78"/>
    <mergeCell ref="R77:S77"/>
    <mergeCell ref="T77:V77"/>
    <mergeCell ref="W77:W78"/>
    <mergeCell ref="X77:Y77"/>
    <mergeCell ref="Z77:AB77"/>
    <mergeCell ref="AC77:AC78"/>
    <mergeCell ref="AD77:AE77"/>
    <mergeCell ref="AF77:AI77"/>
    <mergeCell ref="AJ77:AJ78"/>
    <mergeCell ref="AK77:AL77"/>
    <mergeCell ref="AM77:AO77"/>
    <mergeCell ref="AP77:AP78"/>
    <mergeCell ref="K78:K143"/>
    <mergeCell ref="E79:G79"/>
    <mergeCell ref="O80:AP80"/>
    <mergeCell ref="Q81:Q142"/>
    <mergeCell ref="AP81:AP143"/>
    <mergeCell ref="M2:Q2"/>
    <mergeCell ref="M3:Q3"/>
    <mergeCell ref="M4:Q4"/>
    <mergeCell ref="M5:Q5"/>
    <mergeCell ref="M6:Q6"/>
    <mergeCell ref="A3:G8"/>
    <mergeCell ref="B17:AH17"/>
    <mergeCell ref="L13:Q15"/>
    <mergeCell ref="M7:Q7"/>
    <mergeCell ref="M8:Q8"/>
    <mergeCell ref="M9:Q9"/>
    <mergeCell ref="M10:Q10"/>
    <mergeCell ref="M11:Q11"/>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7220B-4816-434D-857C-59465E4379DC}">
  <dimension ref="A1:CL733"/>
  <sheetViews>
    <sheetView workbookViewId="0">
      <selection activeCell="AK210" sqref="AK210"/>
    </sheetView>
  </sheetViews>
  <sheetFormatPr defaultRowHeight="15" x14ac:dyDescent="0.25"/>
  <cols>
    <col min="2" max="2" width="22.28515625" customWidth="1"/>
    <col min="3" max="3" width="5.28515625" customWidth="1"/>
    <col min="5" max="7" width="9.42578125" bestFit="1" customWidth="1"/>
    <col min="8" max="8" width="11.28515625" customWidth="1"/>
    <col min="9" max="9" width="15.85546875" customWidth="1"/>
    <col min="10" max="14" width="9.42578125" bestFit="1" customWidth="1"/>
    <col min="15" max="15" width="10.140625" bestFit="1" customWidth="1"/>
    <col min="16" max="16" width="10.28515625" bestFit="1" customWidth="1"/>
    <col min="17" max="17" width="18.28515625" customWidth="1"/>
    <col min="19" max="19" width="19" customWidth="1"/>
    <col min="20" max="20" width="12.42578125" customWidth="1"/>
    <col min="22" max="22" width="16.42578125" customWidth="1"/>
    <col min="23" max="23" width="16.5703125" customWidth="1"/>
    <col min="24" max="24" width="7.5703125" style="116" customWidth="1"/>
    <col min="25" max="25" width="26.85546875" customWidth="1"/>
    <col min="26" max="26" width="15.42578125" customWidth="1"/>
    <col min="27" max="27" width="7.140625" style="116" customWidth="1"/>
    <col min="28" max="28" width="15.85546875" customWidth="1"/>
    <col min="29" max="29" width="13.5703125" customWidth="1"/>
    <col min="30" max="30" width="9.7109375" style="116" customWidth="1"/>
    <col min="31" max="31" width="18.28515625" customWidth="1"/>
    <col min="32" max="32" width="19.28515625" customWidth="1"/>
    <col min="33" max="33" width="11.140625" style="116" customWidth="1"/>
    <col min="34" max="34" width="25.85546875" customWidth="1"/>
    <col min="35" max="47" width="9.42578125" bestFit="1" customWidth="1"/>
    <col min="52" max="52" width="9.42578125" customWidth="1"/>
  </cols>
  <sheetData>
    <row r="1" spans="1:90" x14ac:dyDescent="0.25">
      <c r="A1" s="57" t="s">
        <v>344</v>
      </c>
      <c r="B1" s="2"/>
      <c r="C1" s="2"/>
      <c r="D1" s="2"/>
      <c r="E1" s="2"/>
      <c r="F1" s="2"/>
      <c r="G1" s="2"/>
      <c r="H1" s="572" t="s">
        <v>184</v>
      </c>
      <c r="I1" s="573"/>
      <c r="J1" s="2"/>
      <c r="K1" s="2"/>
      <c r="L1" s="18"/>
      <c r="M1" s="18"/>
      <c r="N1" s="18"/>
      <c r="O1" s="18"/>
      <c r="P1" s="18"/>
      <c r="Q1" s="18"/>
      <c r="R1" s="18"/>
      <c r="S1" s="18"/>
      <c r="T1" s="18"/>
      <c r="U1" s="2"/>
      <c r="V1" s="2"/>
      <c r="W1" s="2"/>
      <c r="X1" s="111"/>
      <c r="Y1" s="2"/>
      <c r="Z1" s="2"/>
      <c r="AA1" s="111"/>
      <c r="AB1" s="2"/>
      <c r="AC1" s="2"/>
      <c r="AD1" s="111"/>
      <c r="AE1" s="2"/>
      <c r="AF1" s="2"/>
      <c r="AG1" s="111"/>
      <c r="AH1" s="2"/>
      <c r="AI1" s="2"/>
      <c r="AJ1" s="2"/>
      <c r="AK1" s="2"/>
      <c r="AL1" s="2"/>
      <c r="AM1" s="2"/>
      <c r="AN1" s="2"/>
      <c r="AO1" s="2"/>
      <c r="AP1" s="2"/>
      <c r="AQ1" s="2"/>
      <c r="AR1" s="2"/>
      <c r="AS1" s="2"/>
      <c r="AT1" s="2"/>
      <c r="AU1" s="2"/>
      <c r="AV1" s="2"/>
      <c r="AW1" s="2"/>
      <c r="AX1" s="2"/>
      <c r="AY1" s="2"/>
      <c r="AZ1" s="2"/>
    </row>
    <row r="2" spans="1:90" x14ac:dyDescent="0.25">
      <c r="A2" s="57" t="s">
        <v>345</v>
      </c>
      <c r="B2" s="2"/>
      <c r="C2" s="2"/>
      <c r="D2" s="2"/>
      <c r="E2" s="2"/>
      <c r="F2" s="2"/>
      <c r="G2" s="2"/>
      <c r="H2" s="42" t="s">
        <v>186</v>
      </c>
      <c r="I2" s="62" t="s">
        <v>187</v>
      </c>
      <c r="J2" s="2"/>
      <c r="K2" s="2"/>
      <c r="L2" s="18"/>
      <c r="M2" s="18"/>
      <c r="N2" s="18"/>
      <c r="O2" s="18"/>
      <c r="P2" s="18"/>
      <c r="Q2" s="18"/>
      <c r="R2" s="18"/>
      <c r="S2" s="18"/>
      <c r="T2" s="18"/>
      <c r="U2" s="2"/>
      <c r="V2" s="2"/>
      <c r="W2" s="2"/>
      <c r="X2" s="111"/>
      <c r="Y2" s="2"/>
      <c r="Z2" s="2"/>
      <c r="AA2" s="111"/>
      <c r="AB2" s="2"/>
      <c r="AC2" s="2"/>
      <c r="AD2" s="111"/>
      <c r="AE2" s="2"/>
      <c r="AF2" s="2"/>
      <c r="AG2" s="111"/>
      <c r="AH2" s="2"/>
      <c r="AI2" s="2"/>
      <c r="AJ2" s="2"/>
      <c r="AK2" s="2"/>
      <c r="AL2" s="2"/>
      <c r="AM2" s="2"/>
      <c r="AN2" s="2"/>
      <c r="AO2" s="2"/>
      <c r="AP2" s="2"/>
      <c r="AQ2" s="2"/>
      <c r="AR2" s="2"/>
      <c r="AS2" s="2"/>
      <c r="AT2" s="2"/>
      <c r="AU2" s="2"/>
      <c r="AV2" s="2"/>
      <c r="AW2" s="2"/>
      <c r="AX2" s="2"/>
      <c r="AY2" s="2"/>
      <c r="AZ2" s="2"/>
    </row>
    <row r="3" spans="1:90" x14ac:dyDescent="0.25">
      <c r="A3" s="55" t="s">
        <v>346</v>
      </c>
      <c r="B3" s="2"/>
      <c r="C3" s="2"/>
      <c r="D3" s="2"/>
      <c r="E3" s="2"/>
      <c r="F3" s="2"/>
      <c r="G3" s="2"/>
      <c r="H3" s="60" t="s">
        <v>278</v>
      </c>
      <c r="I3" s="62" t="s">
        <v>189</v>
      </c>
      <c r="J3" s="2"/>
      <c r="K3" s="2"/>
      <c r="L3" s="18"/>
      <c r="M3" s="18"/>
      <c r="N3" s="18"/>
      <c r="O3" s="18"/>
      <c r="P3" s="18"/>
      <c r="Q3" s="18"/>
      <c r="R3" s="18"/>
      <c r="S3" s="18"/>
      <c r="T3" s="18"/>
      <c r="U3" s="2"/>
      <c r="V3" s="2"/>
      <c r="W3" s="2"/>
      <c r="X3" s="111"/>
      <c r="Y3" s="2"/>
      <c r="Z3" s="2"/>
      <c r="AA3" s="111"/>
      <c r="AB3" s="2"/>
      <c r="AC3" s="2"/>
      <c r="AD3" s="111"/>
      <c r="AE3" s="2"/>
      <c r="AF3" s="2"/>
      <c r="AG3" s="111"/>
      <c r="AH3" s="2"/>
      <c r="AI3" s="2"/>
      <c r="AJ3" s="2"/>
      <c r="AK3" s="2"/>
      <c r="AL3" s="2"/>
      <c r="AM3" s="2"/>
      <c r="AN3" s="2"/>
      <c r="AO3" s="2"/>
      <c r="AP3" s="2"/>
      <c r="AQ3" s="2"/>
      <c r="AR3" s="2"/>
      <c r="AS3" s="2"/>
      <c r="AT3" s="2"/>
      <c r="AU3" s="2"/>
      <c r="AV3" s="2"/>
      <c r="AW3" s="2"/>
      <c r="AX3" s="2"/>
      <c r="AY3" s="2"/>
      <c r="AZ3" s="2"/>
    </row>
    <row r="4" spans="1:90" x14ac:dyDescent="0.25">
      <c r="A4" s="55" t="s">
        <v>347</v>
      </c>
      <c r="B4" s="2"/>
      <c r="C4" s="2"/>
      <c r="D4" s="2"/>
      <c r="E4" s="2"/>
      <c r="F4" s="2"/>
      <c r="G4" s="2"/>
      <c r="H4" s="61" t="s">
        <v>278</v>
      </c>
      <c r="I4" s="62" t="s">
        <v>348</v>
      </c>
      <c r="J4" s="2"/>
      <c r="K4" s="2"/>
      <c r="L4" s="18"/>
      <c r="M4" s="18"/>
      <c r="N4" s="18"/>
      <c r="O4" s="18"/>
      <c r="P4" s="18"/>
      <c r="Q4" s="18"/>
      <c r="R4" s="18"/>
      <c r="S4" s="18"/>
      <c r="T4" s="18"/>
      <c r="U4" s="2"/>
      <c r="V4" s="2"/>
      <c r="W4" s="2"/>
      <c r="X4" s="111"/>
      <c r="Y4" s="2"/>
      <c r="Z4" s="2"/>
      <c r="AA4" s="111"/>
      <c r="AB4" s="2"/>
      <c r="AC4" s="2"/>
      <c r="AD4" s="111"/>
      <c r="AE4" s="2"/>
      <c r="AF4" s="2"/>
      <c r="AG4" s="111"/>
      <c r="AH4" s="2"/>
      <c r="AI4" s="2"/>
      <c r="AJ4" s="2"/>
      <c r="AK4" s="2"/>
      <c r="AL4" s="2"/>
      <c r="AM4" s="2"/>
      <c r="AN4" s="2"/>
      <c r="AO4" s="2"/>
      <c r="AP4" s="2"/>
      <c r="AQ4" s="2"/>
      <c r="AR4" s="2"/>
      <c r="AS4" s="2"/>
      <c r="AT4" s="2"/>
      <c r="AU4" s="2"/>
      <c r="AV4" s="2"/>
      <c r="AW4" s="2"/>
      <c r="AX4" s="2"/>
      <c r="AY4" s="2"/>
      <c r="AZ4" s="2"/>
    </row>
    <row r="5" spans="1:90" x14ac:dyDescent="0.25">
      <c r="A5" s="55" t="s">
        <v>349</v>
      </c>
      <c r="B5" s="2"/>
      <c r="C5" s="2"/>
      <c r="D5" s="2"/>
      <c r="E5" s="2"/>
      <c r="F5" s="2"/>
      <c r="G5" s="2"/>
      <c r="H5" s="63" t="s">
        <v>278</v>
      </c>
      <c r="I5" s="62" t="s">
        <v>350</v>
      </c>
      <c r="J5" s="2"/>
      <c r="K5" s="2"/>
      <c r="L5" s="18"/>
      <c r="M5" s="18"/>
      <c r="N5" s="18"/>
      <c r="O5" s="18"/>
      <c r="P5" s="18"/>
      <c r="Q5" s="18"/>
      <c r="R5" s="18"/>
      <c r="S5" s="18"/>
      <c r="T5" s="18"/>
      <c r="U5" s="2"/>
      <c r="V5" s="2"/>
      <c r="W5" s="2"/>
      <c r="X5" s="111"/>
      <c r="Y5" s="2"/>
      <c r="Z5" s="2"/>
      <c r="AA5" s="111"/>
      <c r="AB5" s="2"/>
      <c r="AC5" s="2"/>
      <c r="AD5" s="111"/>
      <c r="AE5" s="2"/>
      <c r="AF5" s="2"/>
      <c r="AG5" s="111"/>
      <c r="AH5" s="2"/>
      <c r="AI5" s="2"/>
      <c r="AJ5" s="2"/>
      <c r="AK5" s="2"/>
      <c r="AL5" s="2"/>
      <c r="AM5" s="2"/>
      <c r="AN5" s="2"/>
      <c r="AO5" s="2"/>
      <c r="AP5" s="2"/>
      <c r="AQ5" s="2"/>
      <c r="AR5" s="2"/>
      <c r="AS5" s="2"/>
      <c r="AT5" s="2"/>
      <c r="AU5" s="2"/>
      <c r="AV5" s="2"/>
      <c r="AW5" s="2"/>
      <c r="AX5" s="2"/>
      <c r="AY5" s="2"/>
      <c r="AZ5" s="2"/>
    </row>
    <row r="6" spans="1:90" x14ac:dyDescent="0.25">
      <c r="A6" s="55" t="s">
        <v>351</v>
      </c>
      <c r="B6" s="2"/>
      <c r="C6" s="2"/>
      <c r="D6" s="2"/>
      <c r="E6" s="2"/>
      <c r="F6" s="2"/>
      <c r="G6" s="2"/>
      <c r="H6" s="2"/>
      <c r="I6" s="2"/>
      <c r="J6" s="2"/>
      <c r="K6" s="2"/>
      <c r="L6" s="18"/>
      <c r="M6" s="18"/>
      <c r="N6" s="18"/>
      <c r="O6" s="18"/>
      <c r="P6" s="18"/>
      <c r="Q6" s="18"/>
      <c r="R6" s="18"/>
      <c r="S6" s="18"/>
      <c r="T6" s="18"/>
      <c r="U6" s="2"/>
      <c r="V6" s="2"/>
      <c r="W6" s="2"/>
      <c r="X6" s="111"/>
      <c r="Y6" s="2"/>
      <c r="Z6" s="2"/>
      <c r="AA6" s="111"/>
      <c r="AB6" s="2"/>
      <c r="AC6" s="2"/>
      <c r="AD6" s="111"/>
      <c r="AE6" s="2"/>
      <c r="AF6" s="2"/>
      <c r="AG6" s="111"/>
      <c r="AH6" s="2"/>
      <c r="AI6" s="2"/>
      <c r="AJ6" s="2"/>
      <c r="AK6" s="2"/>
      <c r="AL6" s="2"/>
      <c r="AM6" s="2"/>
      <c r="AN6" s="2"/>
      <c r="AO6" s="2"/>
      <c r="AP6" s="2"/>
      <c r="AQ6" s="2"/>
      <c r="AR6" s="2"/>
      <c r="AS6" s="2"/>
      <c r="AT6" s="2"/>
      <c r="AU6" s="2"/>
      <c r="AV6" s="2"/>
      <c r="AW6" s="2"/>
      <c r="AX6" s="2"/>
      <c r="AY6" s="2"/>
      <c r="AZ6" s="2"/>
    </row>
    <row r="7" spans="1:90" x14ac:dyDescent="0.25">
      <c r="A7" s="55" t="s">
        <v>352</v>
      </c>
      <c r="B7" s="2"/>
      <c r="C7" s="2"/>
      <c r="D7" s="2"/>
      <c r="E7" s="2"/>
      <c r="F7" s="2"/>
      <c r="G7" s="2"/>
      <c r="H7" s="2"/>
      <c r="I7" s="2"/>
      <c r="J7" s="2"/>
      <c r="K7" s="2"/>
      <c r="L7" s="18"/>
      <c r="M7" s="18"/>
      <c r="N7" s="18"/>
      <c r="O7" s="18"/>
      <c r="P7" s="18"/>
      <c r="Q7" s="18"/>
      <c r="R7" s="18"/>
      <c r="S7" s="18"/>
      <c r="T7" s="18"/>
      <c r="U7" s="2"/>
      <c r="V7" s="2"/>
      <c r="W7" s="2"/>
      <c r="X7" s="111"/>
      <c r="Z7" s="2"/>
      <c r="AA7" s="111"/>
      <c r="AB7" s="2"/>
      <c r="AC7" s="2"/>
      <c r="AD7" s="111"/>
      <c r="AE7" s="2"/>
      <c r="AF7" s="2"/>
      <c r="AG7" s="111"/>
      <c r="AH7" s="2"/>
      <c r="AI7" s="2"/>
      <c r="AJ7" s="2"/>
      <c r="AK7" s="2"/>
      <c r="AL7" s="2"/>
      <c r="AM7" s="2"/>
      <c r="AN7" s="2"/>
      <c r="AP7" s="2"/>
      <c r="AQ7" s="2"/>
      <c r="AR7" s="2"/>
      <c r="AS7" s="2"/>
      <c r="AT7" s="2"/>
      <c r="AU7" s="2"/>
      <c r="AV7" s="2"/>
      <c r="AW7" s="2"/>
      <c r="AX7" s="2"/>
      <c r="AY7" s="2"/>
      <c r="AZ7" s="2"/>
      <c r="CA7" s="2"/>
    </row>
    <row r="8" spans="1:90" x14ac:dyDescent="0.25">
      <c r="A8" s="57"/>
      <c r="B8" s="2"/>
      <c r="C8" s="2"/>
      <c r="D8" s="2"/>
      <c r="E8" s="2"/>
      <c r="F8" s="2"/>
      <c r="G8" s="2"/>
      <c r="H8" s="2"/>
      <c r="I8" s="55"/>
      <c r="J8" s="2"/>
      <c r="K8" s="2"/>
      <c r="L8" s="18"/>
      <c r="M8" s="18"/>
      <c r="N8" s="18"/>
      <c r="O8" s="18"/>
      <c r="P8" s="18"/>
      <c r="Q8" s="18"/>
      <c r="R8" s="18"/>
      <c r="S8" s="18"/>
      <c r="T8" s="18"/>
      <c r="U8" s="2"/>
      <c r="V8" s="2"/>
      <c r="W8" s="2"/>
      <c r="X8" s="111"/>
      <c r="Y8" s="2"/>
      <c r="Z8" s="2"/>
      <c r="AA8" s="111"/>
      <c r="AB8" s="2"/>
      <c r="AC8" s="2"/>
      <c r="AD8" s="111"/>
      <c r="AE8" s="2"/>
      <c r="AF8" s="2"/>
      <c r="AG8" s="111"/>
      <c r="AH8" s="2"/>
      <c r="AI8" s="2"/>
      <c r="AJ8" s="2"/>
      <c r="AK8" s="2"/>
      <c r="AL8" s="2"/>
      <c r="AM8" s="2"/>
      <c r="AN8" s="2"/>
      <c r="AO8" s="2"/>
      <c r="AP8" s="2"/>
      <c r="AQ8" s="2"/>
      <c r="AR8" s="2"/>
      <c r="AS8" s="2"/>
      <c r="AT8" s="2"/>
      <c r="AU8" s="2"/>
      <c r="AV8" s="2"/>
      <c r="AW8" s="2"/>
      <c r="AX8" s="2"/>
      <c r="AY8" s="2"/>
      <c r="AZ8" s="2"/>
    </row>
    <row r="9" spans="1:90" x14ac:dyDescent="0.25">
      <c r="A9" s="141"/>
      <c r="B9" s="490" t="s">
        <v>353</v>
      </c>
      <c r="C9" s="490"/>
      <c r="D9" s="490"/>
      <c r="E9" s="490"/>
      <c r="F9" s="490"/>
      <c r="G9" s="490"/>
      <c r="H9" s="490"/>
      <c r="I9" s="490"/>
      <c r="J9" s="490"/>
      <c r="K9" s="490"/>
      <c r="L9" s="490"/>
      <c r="M9" s="490"/>
      <c r="N9" s="490"/>
      <c r="O9" s="490"/>
      <c r="P9" s="282"/>
      <c r="Q9" s="490" t="s">
        <v>354</v>
      </c>
      <c r="R9" s="490"/>
      <c r="S9" s="490"/>
      <c r="T9" s="490"/>
      <c r="U9" s="490"/>
      <c r="V9" s="490"/>
      <c r="W9" s="490"/>
      <c r="X9" s="490"/>
      <c r="Y9" s="490"/>
      <c r="Z9" s="490"/>
      <c r="AA9" s="490"/>
      <c r="AB9" s="490"/>
      <c r="AC9" s="490"/>
      <c r="AD9" s="490"/>
      <c r="AE9" s="282"/>
      <c r="AF9" s="490" t="s">
        <v>355</v>
      </c>
      <c r="AG9" s="490"/>
      <c r="AH9" s="490"/>
      <c r="AI9" s="490"/>
      <c r="AJ9" s="490"/>
      <c r="AK9" s="490"/>
      <c r="AL9" s="490"/>
      <c r="AM9" s="490"/>
      <c r="AN9" s="490"/>
      <c r="AO9" s="490"/>
      <c r="AP9" s="490"/>
      <c r="AQ9" s="490"/>
      <c r="AR9" s="490"/>
      <c r="AS9" s="490"/>
      <c r="AT9" s="282"/>
      <c r="AU9" s="490" t="s">
        <v>356</v>
      </c>
      <c r="AV9" s="490"/>
      <c r="AW9" s="490"/>
      <c r="AX9" s="490"/>
      <c r="AY9" s="490"/>
      <c r="AZ9" s="490"/>
      <c r="BA9" s="490"/>
      <c r="BB9" s="490"/>
      <c r="BC9" s="490"/>
      <c r="BD9" s="490"/>
      <c r="BE9" s="490"/>
      <c r="BF9" s="490"/>
      <c r="BG9" s="490"/>
      <c r="BH9" s="490"/>
      <c r="BI9" s="282"/>
      <c r="BJ9" s="490" t="s">
        <v>357</v>
      </c>
      <c r="BK9" s="490"/>
      <c r="BL9" s="490"/>
      <c r="BM9" s="490"/>
      <c r="BN9" s="490"/>
      <c r="BO9" s="490"/>
      <c r="BP9" s="490"/>
      <c r="BQ9" s="490"/>
      <c r="BR9" s="490"/>
      <c r="BS9" s="490"/>
      <c r="BT9" s="490"/>
      <c r="BU9" s="490"/>
      <c r="BV9" s="490"/>
      <c r="BW9" s="490"/>
      <c r="BX9" s="282"/>
      <c r="BY9" s="490" t="s">
        <v>358</v>
      </c>
      <c r="BZ9" s="490"/>
      <c r="CA9" s="490"/>
      <c r="CB9" s="490"/>
      <c r="CC9" s="490"/>
      <c r="CD9" s="490"/>
      <c r="CE9" s="490"/>
      <c r="CF9" s="490"/>
      <c r="CG9" s="490"/>
      <c r="CH9" s="490"/>
      <c r="CI9" s="490"/>
      <c r="CJ9" s="490"/>
      <c r="CK9" s="490"/>
      <c r="CL9" s="490"/>
    </row>
    <row r="10" spans="1:90" x14ac:dyDescent="0.25">
      <c r="A10" s="55"/>
      <c r="B10" s="277" t="s">
        <v>359</v>
      </c>
      <c r="C10" s="147">
        <v>2005</v>
      </c>
      <c r="D10" s="147">
        <v>2006</v>
      </c>
      <c r="E10" s="147">
        <v>2007</v>
      </c>
      <c r="F10" s="147">
        <v>2008</v>
      </c>
      <c r="G10" s="147">
        <v>2009</v>
      </c>
      <c r="H10" s="147">
        <v>2010</v>
      </c>
      <c r="I10" s="147">
        <v>2011</v>
      </c>
      <c r="J10" s="279">
        <v>2012</v>
      </c>
      <c r="K10" s="147">
        <v>2013</v>
      </c>
      <c r="L10" s="147">
        <v>2014</v>
      </c>
      <c r="M10" s="147">
        <v>2015</v>
      </c>
      <c r="N10" s="147">
        <v>2016</v>
      </c>
      <c r="O10" s="280" t="s">
        <v>360</v>
      </c>
      <c r="P10" s="148"/>
      <c r="Q10" s="277" t="s">
        <v>359</v>
      </c>
      <c r="R10" s="147">
        <v>2005</v>
      </c>
      <c r="S10" s="147">
        <v>2006</v>
      </c>
      <c r="T10" s="147">
        <v>2007</v>
      </c>
      <c r="U10" s="147">
        <v>2008</v>
      </c>
      <c r="V10" s="147">
        <v>2009</v>
      </c>
      <c r="W10" s="147">
        <v>2010</v>
      </c>
      <c r="X10" s="147">
        <v>2011</v>
      </c>
      <c r="Y10" s="279">
        <v>2012</v>
      </c>
      <c r="Z10" s="147">
        <v>2013</v>
      </c>
      <c r="AA10" s="147">
        <v>2014</v>
      </c>
      <c r="AB10" s="147">
        <v>2015</v>
      </c>
      <c r="AC10" s="147">
        <v>2016</v>
      </c>
      <c r="AD10" s="280" t="s">
        <v>360</v>
      </c>
      <c r="AE10" s="148"/>
      <c r="AF10" s="277" t="s">
        <v>359</v>
      </c>
      <c r="AG10" s="147">
        <v>2005</v>
      </c>
      <c r="AH10" s="147">
        <v>2006</v>
      </c>
      <c r="AI10" s="147">
        <v>2007</v>
      </c>
      <c r="AJ10" s="147">
        <v>2008</v>
      </c>
      <c r="AK10" s="147">
        <v>2009</v>
      </c>
      <c r="AL10" s="147">
        <v>2010</v>
      </c>
      <c r="AM10" s="147">
        <v>2011</v>
      </c>
      <c r="AN10" s="279">
        <v>2012</v>
      </c>
      <c r="AO10" s="147">
        <v>2013</v>
      </c>
      <c r="AP10" s="147">
        <v>2014</v>
      </c>
      <c r="AQ10" s="147">
        <v>2015</v>
      </c>
      <c r="AR10" s="147">
        <v>2016</v>
      </c>
      <c r="AS10" s="280" t="s">
        <v>360</v>
      </c>
      <c r="AT10" s="148"/>
      <c r="AU10" s="277" t="s">
        <v>359</v>
      </c>
      <c r="AV10" s="147">
        <v>2005</v>
      </c>
      <c r="AW10" s="147">
        <v>2006</v>
      </c>
      <c r="AX10" s="147">
        <v>2007</v>
      </c>
      <c r="AY10" s="147">
        <v>2008</v>
      </c>
      <c r="AZ10" s="147">
        <v>2009</v>
      </c>
      <c r="BA10" s="147">
        <v>2010</v>
      </c>
      <c r="BB10" s="147">
        <v>2011</v>
      </c>
      <c r="BC10" s="279">
        <v>2012</v>
      </c>
      <c r="BD10" s="147">
        <v>2013</v>
      </c>
      <c r="BE10" s="147">
        <v>2014</v>
      </c>
      <c r="BF10" s="147">
        <v>2015</v>
      </c>
      <c r="BG10" s="147">
        <v>2016</v>
      </c>
      <c r="BH10" s="280" t="s">
        <v>360</v>
      </c>
      <c r="BI10" s="148"/>
      <c r="BJ10" s="277" t="s">
        <v>359</v>
      </c>
      <c r="BK10" s="147">
        <v>2005</v>
      </c>
      <c r="BL10" s="147">
        <v>2006</v>
      </c>
      <c r="BM10" s="147">
        <v>2007</v>
      </c>
      <c r="BN10" s="147">
        <v>2008</v>
      </c>
      <c r="BO10" s="147">
        <v>2009</v>
      </c>
      <c r="BP10" s="147">
        <v>2010</v>
      </c>
      <c r="BQ10" s="147">
        <v>2011</v>
      </c>
      <c r="BR10" s="279">
        <v>2012</v>
      </c>
      <c r="BS10" s="147">
        <v>2013</v>
      </c>
      <c r="BT10" s="147">
        <v>2014</v>
      </c>
      <c r="BU10" s="147">
        <v>2015</v>
      </c>
      <c r="BV10" s="147">
        <v>2016</v>
      </c>
      <c r="BW10" s="280" t="s">
        <v>360</v>
      </c>
      <c r="BX10" s="148"/>
      <c r="BY10" s="277" t="s">
        <v>359</v>
      </c>
      <c r="BZ10" s="147">
        <v>2005</v>
      </c>
      <c r="CA10" s="147">
        <v>2006</v>
      </c>
      <c r="CB10" s="147">
        <v>2007</v>
      </c>
      <c r="CC10" s="147">
        <v>2008</v>
      </c>
      <c r="CD10" s="147">
        <v>2009</v>
      </c>
      <c r="CE10" s="147">
        <v>2010</v>
      </c>
      <c r="CF10" s="147">
        <v>2011</v>
      </c>
      <c r="CG10" s="279">
        <v>2012</v>
      </c>
      <c r="CH10" s="147">
        <v>2013</v>
      </c>
      <c r="CI10" s="147">
        <v>2014</v>
      </c>
      <c r="CJ10" s="147">
        <v>2015</v>
      </c>
      <c r="CK10" s="147">
        <v>2016</v>
      </c>
      <c r="CL10" s="280" t="s">
        <v>360</v>
      </c>
    </row>
    <row r="11" spans="1:90" x14ac:dyDescent="0.25">
      <c r="A11" s="2" t="s">
        <v>18</v>
      </c>
      <c r="B11" s="278">
        <v>1.0781828763291152E-3</v>
      </c>
      <c r="C11" s="146">
        <f>$B11+($J11-$B11)/($J$10-2004)*(C$10-2004)</f>
        <v>1.0756540575986495E-3</v>
      </c>
      <c r="D11" s="146">
        <f t="shared" ref="D11:I26" si="0">$B11+($J11-$B11)/($J$10-2004)*(D$10-2004)</f>
        <v>1.073125238868184E-3</v>
      </c>
      <c r="E11" s="146">
        <f t="shared" si="0"/>
        <v>1.0705964201377183E-3</v>
      </c>
      <c r="F11" s="146">
        <f t="shared" si="0"/>
        <v>1.0680676014072528E-3</v>
      </c>
      <c r="G11" s="146">
        <f t="shared" si="0"/>
        <v>1.0655387826767871E-3</v>
      </c>
      <c r="H11" s="146">
        <f t="shared" si="0"/>
        <v>1.0630099639463214E-3</v>
      </c>
      <c r="I11" s="146">
        <f t="shared" si="0"/>
        <v>1.0604811452158559E-3</v>
      </c>
      <c r="J11" s="281">
        <v>1.0579523264853902E-3</v>
      </c>
      <c r="K11" s="146">
        <f>$J11+($O11-$J11)/(2017-$J$10)*(K$10-$J$10)</f>
        <v>1.1354506302590881E-3</v>
      </c>
      <c r="L11" s="146">
        <f t="shared" ref="L11:N26" si="1">$J11+($O11-$J11)/(2017-$J$10)*(L$10-$J$10)</f>
        <v>1.2129489340327859E-3</v>
      </c>
      <c r="M11" s="146">
        <f t="shared" si="1"/>
        <v>1.2904472378064838E-3</v>
      </c>
      <c r="N11" s="146">
        <f t="shared" si="1"/>
        <v>1.3679455415801815E-3</v>
      </c>
      <c r="O11" s="309">
        <v>1.4454438453538794E-3</v>
      </c>
      <c r="P11" s="149"/>
      <c r="Q11" s="278">
        <v>4.9976107913322139E-4</v>
      </c>
      <c r="R11" s="146">
        <f>$Q11+($Y11-$Q11)/($Y$10-2004)*(R$10-2004)</f>
        <v>4.3729094424156873E-4</v>
      </c>
      <c r="S11" s="146">
        <f t="shared" ref="S11:X26" si="2">$Q11+($Y11-$Q11)/($Y$10-2004)*(S$10-2004)</f>
        <v>3.7482080934991607E-4</v>
      </c>
      <c r="T11" s="146">
        <f t="shared" si="2"/>
        <v>3.1235067445826336E-4</v>
      </c>
      <c r="U11" s="146">
        <f t="shared" si="2"/>
        <v>2.498805395666107E-4</v>
      </c>
      <c r="V11" s="146">
        <f t="shared" si="2"/>
        <v>1.8741040467495804E-4</v>
      </c>
      <c r="W11" s="146">
        <f t="shared" si="2"/>
        <v>1.2494026978330532E-4</v>
      </c>
      <c r="X11" s="146">
        <f t="shared" si="2"/>
        <v>6.2470134891652661E-5</v>
      </c>
      <c r="Y11" s="281">
        <v>0</v>
      </c>
      <c r="Z11" s="146">
        <f>$Y11+($AD11-$Y11)/(2017-$Y$10)*(Z$10-$Y$10)</f>
        <v>0</v>
      </c>
      <c r="AA11" s="146">
        <f t="shared" ref="AA11:AC26" si="3">$Y11+($AD11-$Y11)/(2017-$Y$10)*(AA$10-$Y$10)</f>
        <v>0</v>
      </c>
      <c r="AB11" s="146">
        <f t="shared" si="3"/>
        <v>0</v>
      </c>
      <c r="AC11" s="146">
        <f t="shared" si="3"/>
        <v>0</v>
      </c>
      <c r="AD11" s="309">
        <v>0</v>
      </c>
      <c r="AE11" s="149"/>
      <c r="AF11" s="278">
        <v>0</v>
      </c>
      <c r="AG11" s="146">
        <f>$AF11+($AN11-$AF11)/($AN$10-2004)*(AG$10-2004)</f>
        <v>0</v>
      </c>
      <c r="AH11" s="146">
        <f t="shared" ref="AH11:AM26" si="4">$AF11+($AN11-$AF11)/($AN$10-2004)*(AH$10-2004)</f>
        <v>0</v>
      </c>
      <c r="AI11" s="146">
        <f t="shared" si="4"/>
        <v>0</v>
      </c>
      <c r="AJ11" s="146">
        <f t="shared" si="4"/>
        <v>0</v>
      </c>
      <c r="AK11" s="146">
        <f t="shared" si="4"/>
        <v>0</v>
      </c>
      <c r="AL11" s="146">
        <f t="shared" si="4"/>
        <v>0</v>
      </c>
      <c r="AM11" s="146">
        <f t="shared" si="4"/>
        <v>0</v>
      </c>
      <c r="AN11" s="281">
        <v>0</v>
      </c>
      <c r="AO11" s="146">
        <f>$AN11+($AS11-$AN11)/(2017-$AN$10)*(AO$10-$AN$10)</f>
        <v>0</v>
      </c>
      <c r="AP11" s="146">
        <f t="shared" ref="AP11:AR27" si="5">$AN11+($AS11-$AN11)/(2017-$AN$10)*(AP$10-$AN$10)</f>
        <v>0</v>
      </c>
      <c r="AQ11" s="146">
        <f t="shared" si="5"/>
        <v>0</v>
      </c>
      <c r="AR11" s="146">
        <f t="shared" si="5"/>
        <v>0</v>
      </c>
      <c r="AS11" s="309">
        <v>0</v>
      </c>
      <c r="AT11" s="149"/>
      <c r="AU11" s="278">
        <v>2.2049286640726329E-3</v>
      </c>
      <c r="AV11" s="146">
        <f>$AU11+($BC11-$AU11)/($BC$10-2004)*(AV$10-2004)</f>
        <v>2.0123364264474281E-3</v>
      </c>
      <c r="AW11" s="146">
        <f t="shared" ref="AW11:BB26" si="6">$AU11+($BC11-$AU11)/($BC$10-2004)*(AW$10-2004)</f>
        <v>1.8197441888222231E-3</v>
      </c>
      <c r="AX11" s="146">
        <f t="shared" si="6"/>
        <v>1.6271519511970181E-3</v>
      </c>
      <c r="AY11" s="146">
        <f t="shared" si="6"/>
        <v>1.4345597135718134E-3</v>
      </c>
      <c r="AZ11" s="146">
        <f t="shared" si="6"/>
        <v>1.2419674759466084E-3</v>
      </c>
      <c r="BA11" s="146">
        <f t="shared" si="6"/>
        <v>1.0493752383214034E-3</v>
      </c>
      <c r="BB11" s="146">
        <f t="shared" si="6"/>
        <v>8.5678300069619859E-4</v>
      </c>
      <c r="BC11" s="281">
        <v>6.6419076307099359E-4</v>
      </c>
      <c r="BD11" s="146">
        <f>$BC11+($BH11-$BC11)/(2017-$BC$10)*(BD$10-$BC$10)</f>
        <v>5.9075445173566903E-4</v>
      </c>
      <c r="BE11" s="146">
        <f t="shared" ref="BE11:BG26" si="7">$BC11+($BH11-$BC11)/(2017-$BC$10)*(BE$10-$BC$10)</f>
        <v>5.1731814040034446E-4</v>
      </c>
      <c r="BF11" s="146">
        <f t="shared" si="7"/>
        <v>4.4388182906501979E-4</v>
      </c>
      <c r="BG11" s="146">
        <f t="shared" si="7"/>
        <v>3.7044551772969522E-4</v>
      </c>
      <c r="BH11" s="309">
        <v>2.970092063943706E-4</v>
      </c>
      <c r="BI11" s="149"/>
      <c r="BJ11" s="278">
        <v>0</v>
      </c>
      <c r="BK11" s="146">
        <f>$BJ11+($BR11-$BJ11)/($BR$10-2004)*(BK$10-2004)</f>
        <v>0</v>
      </c>
      <c r="BL11" s="146">
        <f t="shared" ref="BL11:BQ26" si="8">$BJ11+($BR11-$BJ11)/($BR$10-2004)*(BL$10-2004)</f>
        <v>0</v>
      </c>
      <c r="BM11" s="146">
        <f t="shared" si="8"/>
        <v>0</v>
      </c>
      <c r="BN11" s="146">
        <f t="shared" si="8"/>
        <v>0</v>
      </c>
      <c r="BO11" s="146">
        <f t="shared" si="8"/>
        <v>0</v>
      </c>
      <c r="BP11" s="146">
        <f t="shared" si="8"/>
        <v>0</v>
      </c>
      <c r="BQ11" s="146">
        <f t="shared" si="8"/>
        <v>0</v>
      </c>
      <c r="BR11" s="281">
        <v>0</v>
      </c>
      <c r="BS11" s="146">
        <f>$BR11+($BW11-$BR11)/(2017-$BR$10)*(BS$10-$BR$10)</f>
        <v>0</v>
      </c>
      <c r="BT11" s="146">
        <f t="shared" ref="BT11:BV26" si="9">$BR11+($BW11-$BR11)/(2017-$BR$10)*(BT$10-$BR$10)</f>
        <v>0</v>
      </c>
      <c r="BU11" s="146">
        <f t="shared" si="9"/>
        <v>0</v>
      </c>
      <c r="BV11" s="146">
        <f t="shared" si="9"/>
        <v>0</v>
      </c>
      <c r="BW11" s="309">
        <v>0</v>
      </c>
      <c r="BX11" s="149"/>
      <c r="BY11" s="278">
        <v>0</v>
      </c>
      <c r="BZ11" s="146">
        <f>$BY11+($CG11-$BY11)/($CG$10-2004)*(BZ$10-2004)</f>
        <v>0</v>
      </c>
      <c r="CA11" s="146">
        <f t="shared" ref="CA11:CF26" si="10">$BY11+($CG11-$BY11)/($CG$10-2004)*(CA$10-2004)</f>
        <v>0</v>
      </c>
      <c r="CB11" s="146">
        <f t="shared" si="10"/>
        <v>0</v>
      </c>
      <c r="CC11" s="146">
        <f t="shared" si="10"/>
        <v>0</v>
      </c>
      <c r="CD11" s="146">
        <f t="shared" si="10"/>
        <v>0</v>
      </c>
      <c r="CE11" s="146">
        <f t="shared" si="10"/>
        <v>0</v>
      </c>
      <c r="CF11" s="146">
        <f t="shared" si="10"/>
        <v>0</v>
      </c>
      <c r="CG11" s="281">
        <v>0</v>
      </c>
      <c r="CH11" s="146">
        <f>$CG11+($CL11-$CG11)/(2017-$CG$10)*(CH$10-$CG$10)</f>
        <v>0</v>
      </c>
      <c r="CI11" s="146">
        <f t="shared" ref="CI11:CK26" si="11">$CG11+($CL11-$CG11)/(2017-$CG$10)*(CI$10-$CG$10)</f>
        <v>0</v>
      </c>
      <c r="CJ11" s="146">
        <f t="shared" si="11"/>
        <v>0</v>
      </c>
      <c r="CK11" s="146">
        <f t="shared" si="11"/>
        <v>0</v>
      </c>
      <c r="CL11" s="309">
        <v>0</v>
      </c>
    </row>
    <row r="12" spans="1:90" x14ac:dyDescent="0.25">
      <c r="A12" s="2" t="s">
        <v>10</v>
      </c>
      <c r="B12" s="278">
        <v>0</v>
      </c>
      <c r="C12" s="146">
        <f t="shared" ref="C12:I43" si="12">$B12+($J12-$B12)/($J$10-2004)*(C$10-2004)</f>
        <v>0</v>
      </c>
      <c r="D12" s="146">
        <f t="shared" si="0"/>
        <v>0</v>
      </c>
      <c r="E12" s="146">
        <f t="shared" si="0"/>
        <v>0</v>
      </c>
      <c r="F12" s="146">
        <f t="shared" si="0"/>
        <v>0</v>
      </c>
      <c r="G12" s="146">
        <f t="shared" si="0"/>
        <v>0</v>
      </c>
      <c r="H12" s="146">
        <f t="shared" si="0"/>
        <v>0</v>
      </c>
      <c r="I12" s="146">
        <f t="shared" si="0"/>
        <v>0</v>
      </c>
      <c r="J12" s="281">
        <v>0</v>
      </c>
      <c r="K12" s="146">
        <f t="shared" ref="K12:N43" si="13">$J12+($O12-$J12)/(2017-$J$10)*(K$10-$J$10)</f>
        <v>0</v>
      </c>
      <c r="L12" s="146">
        <f t="shared" si="1"/>
        <v>0</v>
      </c>
      <c r="M12" s="146">
        <f t="shared" si="1"/>
        <v>0</v>
      </c>
      <c r="N12" s="146">
        <f t="shared" si="1"/>
        <v>0</v>
      </c>
      <c r="O12" s="309">
        <v>0</v>
      </c>
      <c r="P12" s="149"/>
      <c r="Q12" s="278">
        <v>3.8797241669552714E-4</v>
      </c>
      <c r="R12" s="146">
        <f t="shared" ref="R12:X43" si="14">$Q12+($Y12-$Q12)/($Y$10-2004)*(R$10-2004)</f>
        <v>3.7710137255294349E-4</v>
      </c>
      <c r="S12" s="146">
        <f t="shared" si="2"/>
        <v>3.6623032841035983E-4</v>
      </c>
      <c r="T12" s="146">
        <f t="shared" si="2"/>
        <v>3.5535928426777623E-4</v>
      </c>
      <c r="U12" s="146">
        <f t="shared" si="2"/>
        <v>3.4448824012519257E-4</v>
      </c>
      <c r="V12" s="146">
        <f t="shared" si="2"/>
        <v>3.3361719598260891E-4</v>
      </c>
      <c r="W12" s="146">
        <f t="shared" si="2"/>
        <v>3.2274615184002531E-4</v>
      </c>
      <c r="X12" s="146">
        <f t="shared" si="2"/>
        <v>3.1187510769744165E-4</v>
      </c>
      <c r="Y12" s="281">
        <v>3.01004063554858E-4</v>
      </c>
      <c r="Z12" s="146">
        <f t="shared" ref="Z12:AC43" si="15">$Y12+($AD12-$Y12)/(2017-$Y$10)*(Z$10-$Y$10)</f>
        <v>3.0553864492059783E-4</v>
      </c>
      <c r="AA12" s="146">
        <f t="shared" si="3"/>
        <v>3.1007322628633766E-4</v>
      </c>
      <c r="AB12" s="146">
        <f t="shared" si="3"/>
        <v>3.1460780765207755E-4</v>
      </c>
      <c r="AC12" s="146">
        <f t="shared" si="3"/>
        <v>3.1914238901781738E-4</v>
      </c>
      <c r="AD12" s="309">
        <v>3.2367697038355721E-4</v>
      </c>
      <c r="AE12" s="149"/>
      <c r="AF12" s="278">
        <v>0</v>
      </c>
      <c r="AG12" s="146">
        <f t="shared" ref="AG12:AM43" si="16">$AF12+($AN12-$AF12)/($AN$10-2004)*(AG$10-2004)</f>
        <v>0</v>
      </c>
      <c r="AH12" s="146">
        <f t="shared" si="4"/>
        <v>0</v>
      </c>
      <c r="AI12" s="146">
        <f t="shared" si="4"/>
        <v>0</v>
      </c>
      <c r="AJ12" s="146">
        <f t="shared" si="4"/>
        <v>0</v>
      </c>
      <c r="AK12" s="146">
        <f t="shared" si="4"/>
        <v>0</v>
      </c>
      <c r="AL12" s="146">
        <f t="shared" si="4"/>
        <v>0</v>
      </c>
      <c r="AM12" s="146">
        <f t="shared" si="4"/>
        <v>0</v>
      </c>
      <c r="AN12" s="281">
        <v>0</v>
      </c>
      <c r="AO12" s="146">
        <f t="shared" ref="AO12:AR28" si="17">$AN12+($AS12-$AN12)/(2017-$AN$10)*(AO$10-$AN$10)</f>
        <v>0</v>
      </c>
      <c r="AP12" s="146">
        <f t="shared" si="5"/>
        <v>0</v>
      </c>
      <c r="AQ12" s="146">
        <f t="shared" si="5"/>
        <v>0</v>
      </c>
      <c r="AR12" s="146">
        <f t="shared" si="5"/>
        <v>0</v>
      </c>
      <c r="AS12" s="309">
        <v>0</v>
      </c>
      <c r="AT12" s="149"/>
      <c r="AU12" s="278">
        <v>0</v>
      </c>
      <c r="AV12" s="146">
        <f t="shared" ref="AV12:BB43" si="18">$AU12+($BC12-$AU12)/($BC$10-2004)*(AV$10-2004)</f>
        <v>0</v>
      </c>
      <c r="AW12" s="146">
        <f t="shared" si="6"/>
        <v>0</v>
      </c>
      <c r="AX12" s="146">
        <f t="shared" si="6"/>
        <v>0</v>
      </c>
      <c r="AY12" s="146">
        <f t="shared" si="6"/>
        <v>0</v>
      </c>
      <c r="AZ12" s="146">
        <f t="shared" si="6"/>
        <v>0</v>
      </c>
      <c r="BA12" s="146">
        <f t="shared" si="6"/>
        <v>0</v>
      </c>
      <c r="BB12" s="146">
        <f t="shared" si="6"/>
        <v>0</v>
      </c>
      <c r="BC12" s="281">
        <v>0</v>
      </c>
      <c r="BD12" s="146">
        <f t="shared" ref="BD12:BG43" si="19">$BC12+($BH12-$BC12)/(2017-$BC$10)*(BD$10-$BC$10)</f>
        <v>0</v>
      </c>
      <c r="BE12" s="146">
        <f t="shared" si="7"/>
        <v>0</v>
      </c>
      <c r="BF12" s="146">
        <f t="shared" si="7"/>
        <v>0</v>
      </c>
      <c r="BG12" s="146">
        <f t="shared" si="7"/>
        <v>0</v>
      </c>
      <c r="BH12" s="309">
        <v>0</v>
      </c>
      <c r="BI12" s="149"/>
      <c r="BJ12" s="278">
        <v>0</v>
      </c>
      <c r="BK12" s="146">
        <f t="shared" ref="BK12:BQ27" si="20">$BJ12+($BR12-$BJ12)/($BR$10-2004)*(BK$10-2004)</f>
        <v>0</v>
      </c>
      <c r="BL12" s="146">
        <f t="shared" si="8"/>
        <v>0</v>
      </c>
      <c r="BM12" s="146">
        <f t="shared" si="8"/>
        <v>0</v>
      </c>
      <c r="BN12" s="146">
        <f t="shared" si="8"/>
        <v>0</v>
      </c>
      <c r="BO12" s="146">
        <f t="shared" si="8"/>
        <v>0</v>
      </c>
      <c r="BP12" s="146">
        <f t="shared" si="8"/>
        <v>0</v>
      </c>
      <c r="BQ12" s="146">
        <f t="shared" si="8"/>
        <v>0</v>
      </c>
      <c r="BR12" s="281">
        <v>0</v>
      </c>
      <c r="BS12" s="146">
        <f t="shared" ref="BS12:BV43" si="21">$BR12+($BW12-$BR12)/(2017-$BR$10)*(BS$10-$BR$10)</f>
        <v>0</v>
      </c>
      <c r="BT12" s="146">
        <f t="shared" si="9"/>
        <v>0</v>
      </c>
      <c r="BU12" s="146">
        <f t="shared" si="9"/>
        <v>0</v>
      </c>
      <c r="BV12" s="146">
        <f t="shared" si="9"/>
        <v>0</v>
      </c>
      <c r="BW12" s="309">
        <v>0</v>
      </c>
      <c r="BX12" s="149"/>
      <c r="BY12" s="278">
        <v>0</v>
      </c>
      <c r="BZ12" s="146">
        <f t="shared" ref="BZ12:CF43" si="22">$BY12+($CG12-$BY12)/($CG$10-2004)*(BZ$10-2004)</f>
        <v>0</v>
      </c>
      <c r="CA12" s="146">
        <f t="shared" si="10"/>
        <v>0</v>
      </c>
      <c r="CB12" s="146">
        <f t="shared" si="10"/>
        <v>0</v>
      </c>
      <c r="CC12" s="146">
        <f t="shared" si="10"/>
        <v>0</v>
      </c>
      <c r="CD12" s="146">
        <f t="shared" si="10"/>
        <v>0</v>
      </c>
      <c r="CE12" s="146">
        <f t="shared" si="10"/>
        <v>0</v>
      </c>
      <c r="CF12" s="146">
        <f t="shared" si="10"/>
        <v>0</v>
      </c>
      <c r="CG12" s="281">
        <v>0</v>
      </c>
      <c r="CH12" s="146">
        <f t="shared" ref="CH12:CK43" si="23">$CG12+($CL12-$CG12)/(2017-$CG$10)*(CH$10-$CG$10)</f>
        <v>0</v>
      </c>
      <c r="CI12" s="146">
        <f t="shared" si="11"/>
        <v>0</v>
      </c>
      <c r="CJ12" s="146">
        <f t="shared" si="11"/>
        <v>0</v>
      </c>
      <c r="CK12" s="146">
        <f t="shared" si="11"/>
        <v>0</v>
      </c>
      <c r="CL12" s="309">
        <v>0</v>
      </c>
    </row>
    <row r="13" spans="1:90" x14ac:dyDescent="0.25">
      <c r="A13" s="2" t="s">
        <v>24</v>
      </c>
      <c r="B13" s="278">
        <v>0</v>
      </c>
      <c r="C13" s="146">
        <f t="shared" si="12"/>
        <v>0</v>
      </c>
      <c r="D13" s="146">
        <f t="shared" si="0"/>
        <v>0</v>
      </c>
      <c r="E13" s="146">
        <f t="shared" si="0"/>
        <v>0</v>
      </c>
      <c r="F13" s="146">
        <f t="shared" si="0"/>
        <v>0</v>
      </c>
      <c r="G13" s="146">
        <f t="shared" si="0"/>
        <v>0</v>
      </c>
      <c r="H13" s="146">
        <f t="shared" si="0"/>
        <v>0</v>
      </c>
      <c r="I13" s="146">
        <f t="shared" si="0"/>
        <v>0</v>
      </c>
      <c r="J13" s="281">
        <v>0</v>
      </c>
      <c r="K13" s="146">
        <f t="shared" si="13"/>
        <v>0</v>
      </c>
      <c r="L13" s="146">
        <f t="shared" si="1"/>
        <v>0</v>
      </c>
      <c r="M13" s="146">
        <f t="shared" si="1"/>
        <v>0</v>
      </c>
      <c r="N13" s="146">
        <f t="shared" si="1"/>
        <v>0</v>
      </c>
      <c r="O13" s="309">
        <v>0</v>
      </c>
      <c r="P13" s="149"/>
      <c r="Q13" s="278">
        <v>3.873148363282466E-3</v>
      </c>
      <c r="R13" s="146">
        <f t="shared" si="14"/>
        <v>3.6128765901410832E-3</v>
      </c>
      <c r="S13" s="146">
        <f t="shared" si="2"/>
        <v>3.3526048169997009E-3</v>
      </c>
      <c r="T13" s="146">
        <f t="shared" si="2"/>
        <v>3.0923330438583181E-3</v>
      </c>
      <c r="U13" s="146">
        <f t="shared" si="2"/>
        <v>2.8320612707169353E-3</v>
      </c>
      <c r="V13" s="146">
        <f t="shared" si="2"/>
        <v>2.5717894975755529E-3</v>
      </c>
      <c r="W13" s="146">
        <f t="shared" si="2"/>
        <v>2.3115177244341701E-3</v>
      </c>
      <c r="X13" s="146">
        <f t="shared" si="2"/>
        <v>2.0512459512927878E-3</v>
      </c>
      <c r="Y13" s="281">
        <v>1.790974178151405E-3</v>
      </c>
      <c r="Z13" s="146">
        <f t="shared" si="15"/>
        <v>1.432779342521124E-3</v>
      </c>
      <c r="AA13" s="146">
        <f t="shared" si="3"/>
        <v>1.0745845068908431E-3</v>
      </c>
      <c r="AB13" s="146">
        <f t="shared" si="3"/>
        <v>7.1638967126056189E-4</v>
      </c>
      <c r="AC13" s="146">
        <f t="shared" si="3"/>
        <v>3.5819483563028095E-4</v>
      </c>
      <c r="AD13" s="309">
        <v>0</v>
      </c>
      <c r="AE13" s="149"/>
      <c r="AF13" s="278">
        <v>9.166397066752938E-3</v>
      </c>
      <c r="AG13" s="146">
        <f t="shared" si="16"/>
        <v>8.1326234234385085E-3</v>
      </c>
      <c r="AH13" s="146">
        <f t="shared" si="4"/>
        <v>7.0988497801240773E-3</v>
      </c>
      <c r="AI13" s="146">
        <f t="shared" si="4"/>
        <v>6.0650761368096469E-3</v>
      </c>
      <c r="AJ13" s="146">
        <f t="shared" si="4"/>
        <v>5.0313024934952166E-3</v>
      </c>
      <c r="AK13" s="146">
        <f t="shared" si="4"/>
        <v>3.9975288501807862E-3</v>
      </c>
      <c r="AL13" s="146">
        <f t="shared" si="4"/>
        <v>2.9637552068663559E-3</v>
      </c>
      <c r="AM13" s="146">
        <f t="shared" si="4"/>
        <v>1.9299815635519255E-3</v>
      </c>
      <c r="AN13" s="281">
        <v>8.9620792023749514E-4</v>
      </c>
      <c r="AO13" s="146">
        <f t="shared" si="17"/>
        <v>7.1696633618999607E-4</v>
      </c>
      <c r="AP13" s="146">
        <f t="shared" si="5"/>
        <v>5.3772475214249711E-4</v>
      </c>
      <c r="AQ13" s="146">
        <f t="shared" si="5"/>
        <v>3.5848316809499814E-4</v>
      </c>
      <c r="AR13" s="146">
        <f t="shared" si="5"/>
        <v>1.7924158404749907E-4</v>
      </c>
      <c r="AS13" s="309">
        <v>0</v>
      </c>
      <c r="AT13" s="149"/>
      <c r="AU13" s="278">
        <v>0</v>
      </c>
      <c r="AV13" s="146">
        <f t="shared" si="18"/>
        <v>0</v>
      </c>
      <c r="AW13" s="146">
        <f t="shared" si="6"/>
        <v>0</v>
      </c>
      <c r="AX13" s="146">
        <f t="shared" si="6"/>
        <v>0</v>
      </c>
      <c r="AY13" s="146">
        <f t="shared" si="6"/>
        <v>0</v>
      </c>
      <c r="AZ13" s="146">
        <f t="shared" si="6"/>
        <v>0</v>
      </c>
      <c r="BA13" s="146">
        <f t="shared" si="6"/>
        <v>0</v>
      </c>
      <c r="BB13" s="146">
        <f t="shared" si="6"/>
        <v>0</v>
      </c>
      <c r="BC13" s="281">
        <v>0</v>
      </c>
      <c r="BD13" s="146">
        <f t="shared" si="19"/>
        <v>3.2869018840977012E-4</v>
      </c>
      <c r="BE13" s="146">
        <f t="shared" si="7"/>
        <v>6.5738037681954025E-4</v>
      </c>
      <c r="BF13" s="146">
        <f t="shared" si="7"/>
        <v>9.8607056522931032E-4</v>
      </c>
      <c r="BG13" s="146">
        <f t="shared" si="7"/>
        <v>1.3147607536390805E-3</v>
      </c>
      <c r="BH13" s="309">
        <v>1.6434509420488507E-3</v>
      </c>
      <c r="BI13" s="149"/>
      <c r="BJ13" s="278">
        <v>0</v>
      </c>
      <c r="BK13" s="146">
        <f t="shared" si="20"/>
        <v>0</v>
      </c>
      <c r="BL13" s="146">
        <f t="shared" si="8"/>
        <v>0</v>
      </c>
      <c r="BM13" s="146">
        <f t="shared" si="8"/>
        <v>0</v>
      </c>
      <c r="BN13" s="146">
        <f t="shared" si="8"/>
        <v>0</v>
      </c>
      <c r="BO13" s="146">
        <f t="shared" si="8"/>
        <v>0</v>
      </c>
      <c r="BP13" s="146">
        <f t="shared" si="8"/>
        <v>0</v>
      </c>
      <c r="BQ13" s="146">
        <f t="shared" si="8"/>
        <v>0</v>
      </c>
      <c r="BR13" s="281">
        <v>0</v>
      </c>
      <c r="BS13" s="146">
        <f t="shared" si="21"/>
        <v>0</v>
      </c>
      <c r="BT13" s="146">
        <f t="shared" si="9"/>
        <v>0</v>
      </c>
      <c r="BU13" s="146">
        <f t="shared" si="9"/>
        <v>0</v>
      </c>
      <c r="BV13" s="146">
        <f t="shared" si="9"/>
        <v>0</v>
      </c>
      <c r="BW13" s="309">
        <v>0</v>
      </c>
      <c r="BX13" s="149"/>
      <c r="BY13" s="278">
        <v>9.9022004889975541E-3</v>
      </c>
      <c r="BZ13" s="146">
        <f t="shared" si="22"/>
        <v>9.1241142538983199E-3</v>
      </c>
      <c r="CA13" s="146">
        <f t="shared" si="10"/>
        <v>8.3460280187990857E-3</v>
      </c>
      <c r="CB13" s="146">
        <f t="shared" si="10"/>
        <v>7.5679417836998506E-3</v>
      </c>
      <c r="CC13" s="146">
        <f t="shared" si="10"/>
        <v>6.7898555486006155E-3</v>
      </c>
      <c r="CD13" s="146">
        <f t="shared" si="10"/>
        <v>6.0117693135013812E-3</v>
      </c>
      <c r="CE13" s="146">
        <f t="shared" si="10"/>
        <v>5.233683078402147E-3</v>
      </c>
      <c r="CF13" s="146">
        <f t="shared" si="10"/>
        <v>4.4555968433029119E-3</v>
      </c>
      <c r="CG13" s="281">
        <v>3.6775106082036777E-3</v>
      </c>
      <c r="CH13" s="146">
        <f t="shared" si="23"/>
        <v>4.5530257660224716E-3</v>
      </c>
      <c r="CI13" s="146">
        <f t="shared" si="11"/>
        <v>5.4285409238412664E-3</v>
      </c>
      <c r="CJ13" s="146">
        <f t="shared" si="11"/>
        <v>6.3040560816600604E-3</v>
      </c>
      <c r="CK13" s="146">
        <f t="shared" si="11"/>
        <v>7.1795712394788543E-3</v>
      </c>
      <c r="CL13" s="309">
        <v>8.0550863972976491E-3</v>
      </c>
    </row>
    <row r="14" spans="1:90" x14ac:dyDescent="0.25">
      <c r="A14" s="2" t="s">
        <v>20</v>
      </c>
      <c r="B14" s="278">
        <v>6.6437446951026315E-4</v>
      </c>
      <c r="C14" s="146">
        <f t="shared" si="12"/>
        <v>5.813276608214803E-4</v>
      </c>
      <c r="D14" s="146">
        <f t="shared" si="0"/>
        <v>4.9828085213269734E-4</v>
      </c>
      <c r="E14" s="146">
        <f t="shared" si="0"/>
        <v>4.1523404344391448E-4</v>
      </c>
      <c r="F14" s="146">
        <f t="shared" si="0"/>
        <v>3.3218723475513158E-4</v>
      </c>
      <c r="G14" s="146">
        <f t="shared" si="0"/>
        <v>2.4914042606634867E-4</v>
      </c>
      <c r="H14" s="146">
        <f t="shared" si="0"/>
        <v>1.6609361737756582E-4</v>
      </c>
      <c r="I14" s="146">
        <f t="shared" si="0"/>
        <v>8.3046808688782853E-5</v>
      </c>
      <c r="J14" s="281">
        <v>0</v>
      </c>
      <c r="K14" s="146">
        <f t="shared" si="13"/>
        <v>0</v>
      </c>
      <c r="L14" s="146">
        <f t="shared" si="1"/>
        <v>0</v>
      </c>
      <c r="M14" s="146">
        <f t="shared" si="1"/>
        <v>0</v>
      </c>
      <c r="N14" s="146">
        <f t="shared" si="1"/>
        <v>0</v>
      </c>
      <c r="O14" s="309">
        <v>0</v>
      </c>
      <c r="P14" s="149"/>
      <c r="Q14" s="278">
        <v>0</v>
      </c>
      <c r="R14" s="146">
        <f t="shared" si="14"/>
        <v>0</v>
      </c>
      <c r="S14" s="146">
        <f t="shared" si="2"/>
        <v>0</v>
      </c>
      <c r="T14" s="146">
        <f t="shared" si="2"/>
        <v>0</v>
      </c>
      <c r="U14" s="146">
        <f t="shared" si="2"/>
        <v>0</v>
      </c>
      <c r="V14" s="146">
        <f t="shared" si="2"/>
        <v>0</v>
      </c>
      <c r="W14" s="146">
        <f t="shared" si="2"/>
        <v>0</v>
      </c>
      <c r="X14" s="146">
        <f t="shared" si="2"/>
        <v>0</v>
      </c>
      <c r="Y14" s="281">
        <v>0</v>
      </c>
      <c r="Z14" s="146">
        <f t="shared" si="15"/>
        <v>0</v>
      </c>
      <c r="AA14" s="146">
        <f t="shared" si="3"/>
        <v>0</v>
      </c>
      <c r="AB14" s="146">
        <f t="shared" si="3"/>
        <v>0</v>
      </c>
      <c r="AC14" s="146">
        <f t="shared" si="3"/>
        <v>0</v>
      </c>
      <c r="AD14" s="309">
        <v>0</v>
      </c>
      <c r="AE14" s="149"/>
      <c r="AF14" s="278">
        <v>0</v>
      </c>
      <c r="AG14" s="146">
        <f t="shared" si="16"/>
        <v>0</v>
      </c>
      <c r="AH14" s="146">
        <f t="shared" si="4"/>
        <v>0</v>
      </c>
      <c r="AI14" s="146">
        <f t="shared" si="4"/>
        <v>0</v>
      </c>
      <c r="AJ14" s="146">
        <f t="shared" si="4"/>
        <v>0</v>
      </c>
      <c r="AK14" s="146">
        <f t="shared" si="4"/>
        <v>0</v>
      </c>
      <c r="AL14" s="146">
        <f t="shared" si="4"/>
        <v>0</v>
      </c>
      <c r="AM14" s="146">
        <f t="shared" si="4"/>
        <v>0</v>
      </c>
      <c r="AN14" s="281">
        <v>0</v>
      </c>
      <c r="AO14" s="146">
        <f t="shared" si="17"/>
        <v>0</v>
      </c>
      <c r="AP14" s="146">
        <f t="shared" si="5"/>
        <v>0</v>
      </c>
      <c r="AQ14" s="146">
        <f t="shared" si="5"/>
        <v>0</v>
      </c>
      <c r="AR14" s="146">
        <f t="shared" si="5"/>
        <v>0</v>
      </c>
      <c r="AS14" s="309">
        <v>0</v>
      </c>
      <c r="AT14" s="149"/>
      <c r="AU14" s="278">
        <v>9.8616158043112411E-4</v>
      </c>
      <c r="AV14" s="146">
        <f t="shared" si="18"/>
        <v>9.0288315065369129E-4</v>
      </c>
      <c r="AW14" s="146">
        <f t="shared" si="6"/>
        <v>8.1960472087625846E-4</v>
      </c>
      <c r="AX14" s="146">
        <f t="shared" si="6"/>
        <v>7.3632629109882575E-4</v>
      </c>
      <c r="AY14" s="146">
        <f t="shared" si="6"/>
        <v>6.5304786132139292E-4</v>
      </c>
      <c r="AZ14" s="146">
        <f t="shared" si="6"/>
        <v>5.697694315439601E-4</v>
      </c>
      <c r="BA14" s="146">
        <f t="shared" si="6"/>
        <v>4.8649100176652738E-4</v>
      </c>
      <c r="BB14" s="146">
        <f t="shared" si="6"/>
        <v>4.0321257198909456E-4</v>
      </c>
      <c r="BC14" s="281">
        <v>3.1993414221166168E-4</v>
      </c>
      <c r="BD14" s="146">
        <f t="shared" si="19"/>
        <v>2.5594731376932933E-4</v>
      </c>
      <c r="BE14" s="146">
        <f t="shared" si="7"/>
        <v>1.9196048532699701E-4</v>
      </c>
      <c r="BF14" s="146">
        <f t="shared" si="7"/>
        <v>1.2797365688466469E-4</v>
      </c>
      <c r="BG14" s="146">
        <f t="shared" si="7"/>
        <v>6.3986828442332347E-5</v>
      </c>
      <c r="BH14" s="309">
        <v>0</v>
      </c>
      <c r="BI14" s="149"/>
      <c r="BJ14" s="278">
        <v>0</v>
      </c>
      <c r="BK14" s="146">
        <f t="shared" si="20"/>
        <v>0</v>
      </c>
      <c r="BL14" s="146">
        <f t="shared" si="8"/>
        <v>0</v>
      </c>
      <c r="BM14" s="146">
        <f t="shared" si="8"/>
        <v>0</v>
      </c>
      <c r="BN14" s="146">
        <f t="shared" si="8"/>
        <v>0</v>
      </c>
      <c r="BO14" s="146">
        <f t="shared" si="8"/>
        <v>0</v>
      </c>
      <c r="BP14" s="146">
        <f t="shared" si="8"/>
        <v>0</v>
      </c>
      <c r="BQ14" s="146">
        <f t="shared" si="8"/>
        <v>0</v>
      </c>
      <c r="BR14" s="281">
        <v>0</v>
      </c>
      <c r="BS14" s="146">
        <f t="shared" si="21"/>
        <v>0</v>
      </c>
      <c r="BT14" s="146">
        <f t="shared" si="9"/>
        <v>0</v>
      </c>
      <c r="BU14" s="146">
        <f t="shared" si="9"/>
        <v>0</v>
      </c>
      <c r="BV14" s="146">
        <f t="shared" si="9"/>
        <v>0</v>
      </c>
      <c r="BW14" s="309">
        <v>0</v>
      </c>
      <c r="BX14" s="149"/>
      <c r="BY14" s="278">
        <v>0</v>
      </c>
      <c r="BZ14" s="146">
        <f t="shared" si="22"/>
        <v>0</v>
      </c>
      <c r="CA14" s="146">
        <f t="shared" si="10"/>
        <v>0</v>
      </c>
      <c r="CB14" s="146">
        <f t="shared" si="10"/>
        <v>0</v>
      </c>
      <c r="CC14" s="146">
        <f t="shared" si="10"/>
        <v>0</v>
      </c>
      <c r="CD14" s="146">
        <f t="shared" si="10"/>
        <v>0</v>
      </c>
      <c r="CE14" s="146">
        <f t="shared" si="10"/>
        <v>0</v>
      </c>
      <c r="CF14" s="146">
        <f t="shared" si="10"/>
        <v>0</v>
      </c>
      <c r="CG14" s="281">
        <v>0</v>
      </c>
      <c r="CH14" s="146">
        <f t="shared" si="23"/>
        <v>0</v>
      </c>
      <c r="CI14" s="146">
        <f t="shared" si="11"/>
        <v>0</v>
      </c>
      <c r="CJ14" s="146">
        <f t="shared" si="11"/>
        <v>0</v>
      </c>
      <c r="CK14" s="146">
        <f t="shared" si="11"/>
        <v>0</v>
      </c>
      <c r="CL14" s="309">
        <v>0</v>
      </c>
    </row>
    <row r="15" spans="1:90" x14ac:dyDescent="0.25">
      <c r="A15" s="2" t="s">
        <v>26</v>
      </c>
      <c r="B15" s="278">
        <v>0.67731495647461881</v>
      </c>
      <c r="C15" s="146">
        <f t="shared" si="12"/>
        <v>0.68047718446677119</v>
      </c>
      <c r="D15" s="146">
        <f t="shared" si="0"/>
        <v>0.68363941245892357</v>
      </c>
      <c r="E15" s="146">
        <f t="shared" si="0"/>
        <v>0.68680164045107595</v>
      </c>
      <c r="F15" s="146">
        <f t="shared" si="0"/>
        <v>0.68996386844322832</v>
      </c>
      <c r="G15" s="146">
        <f t="shared" si="0"/>
        <v>0.6931260964353807</v>
      </c>
      <c r="H15" s="146">
        <f t="shared" si="0"/>
        <v>0.69628832442753308</v>
      </c>
      <c r="I15" s="146">
        <f t="shared" si="0"/>
        <v>0.69945055241968546</v>
      </c>
      <c r="J15" s="281">
        <v>0.70261278041183783</v>
      </c>
      <c r="K15" s="146">
        <f t="shared" si="13"/>
        <v>0.69613351458698458</v>
      </c>
      <c r="L15" s="146">
        <f t="shared" si="1"/>
        <v>0.68965424876213133</v>
      </c>
      <c r="M15" s="146">
        <f t="shared" si="1"/>
        <v>0.68317498293727807</v>
      </c>
      <c r="N15" s="146">
        <f t="shared" si="1"/>
        <v>0.67669571711242482</v>
      </c>
      <c r="O15" s="309">
        <v>0.67021645128757157</v>
      </c>
      <c r="P15" s="149"/>
      <c r="Q15" s="278">
        <v>3.871175622180624E-2</v>
      </c>
      <c r="R15" s="146">
        <f t="shared" si="14"/>
        <v>3.8038736684405328E-2</v>
      </c>
      <c r="S15" s="146">
        <f t="shared" si="2"/>
        <v>3.7365717147004415E-2</v>
      </c>
      <c r="T15" s="146">
        <f t="shared" si="2"/>
        <v>3.669269760960351E-2</v>
      </c>
      <c r="U15" s="146">
        <f t="shared" si="2"/>
        <v>3.6019678072202597E-2</v>
      </c>
      <c r="V15" s="146">
        <f t="shared" si="2"/>
        <v>3.5346658534801685E-2</v>
      </c>
      <c r="W15" s="146">
        <f t="shared" si="2"/>
        <v>3.467363899740078E-2</v>
      </c>
      <c r="X15" s="146">
        <f t="shared" si="2"/>
        <v>3.4000619459999867E-2</v>
      </c>
      <c r="Y15" s="281">
        <v>3.3327599922598955E-2</v>
      </c>
      <c r="Z15" s="146">
        <f t="shared" si="15"/>
        <v>3.4596156250467344E-2</v>
      </c>
      <c r="AA15" s="146">
        <f t="shared" si="3"/>
        <v>3.5864712578335733E-2</v>
      </c>
      <c r="AB15" s="146">
        <f t="shared" si="3"/>
        <v>3.713326890620413E-2</v>
      </c>
      <c r="AC15" s="146">
        <f t="shared" si="3"/>
        <v>3.8401825234072519E-2</v>
      </c>
      <c r="AD15" s="309">
        <v>3.9670381561940908E-2</v>
      </c>
      <c r="AE15" s="149"/>
      <c r="AF15" s="278">
        <v>5.1223983608325245E-2</v>
      </c>
      <c r="AG15" s="146">
        <f t="shared" si="16"/>
        <v>4.8601862820786525E-2</v>
      </c>
      <c r="AH15" s="146">
        <f t="shared" si="4"/>
        <v>4.5979742033247797E-2</v>
      </c>
      <c r="AI15" s="146">
        <f t="shared" si="4"/>
        <v>4.3357621245709077E-2</v>
      </c>
      <c r="AJ15" s="146">
        <f t="shared" si="4"/>
        <v>4.073550045817035E-2</v>
      </c>
      <c r="AK15" s="146">
        <f t="shared" si="4"/>
        <v>3.8113379670631629E-2</v>
      </c>
      <c r="AL15" s="146">
        <f t="shared" si="4"/>
        <v>3.5491258883092902E-2</v>
      </c>
      <c r="AM15" s="146">
        <f t="shared" si="4"/>
        <v>3.2869138095554182E-2</v>
      </c>
      <c r="AN15" s="281">
        <v>3.0247017308015458E-2</v>
      </c>
      <c r="AO15" s="146">
        <f t="shared" si="17"/>
        <v>2.8729006557293012E-2</v>
      </c>
      <c r="AP15" s="146">
        <f t="shared" si="5"/>
        <v>2.7210995806570566E-2</v>
      </c>
      <c r="AQ15" s="146">
        <f t="shared" si="5"/>
        <v>2.5692985055848119E-2</v>
      </c>
      <c r="AR15" s="146">
        <f t="shared" si="5"/>
        <v>2.4174974305125677E-2</v>
      </c>
      <c r="AS15" s="309">
        <v>2.265696355440323E-2</v>
      </c>
      <c r="AT15" s="149"/>
      <c r="AU15" s="278">
        <v>0.56558510467247647</v>
      </c>
      <c r="AV15" s="146">
        <f t="shared" si="18"/>
        <v>0.56976862837499653</v>
      </c>
      <c r="AW15" s="146">
        <f t="shared" si="6"/>
        <v>0.5739521520775166</v>
      </c>
      <c r="AX15" s="146">
        <f t="shared" si="6"/>
        <v>0.57813567578003666</v>
      </c>
      <c r="AY15" s="146">
        <f t="shared" si="6"/>
        <v>0.58231919948255673</v>
      </c>
      <c r="AZ15" s="146">
        <f t="shared" si="6"/>
        <v>0.58650272318507668</v>
      </c>
      <c r="BA15" s="146">
        <f t="shared" si="6"/>
        <v>0.59068624688759674</v>
      </c>
      <c r="BB15" s="146">
        <f t="shared" si="6"/>
        <v>0.59486977059011681</v>
      </c>
      <c r="BC15" s="281">
        <v>0.59905329429263687</v>
      </c>
      <c r="BD15" s="146">
        <f t="shared" si="19"/>
        <v>0.59744794344404184</v>
      </c>
      <c r="BE15" s="146">
        <f t="shared" si="7"/>
        <v>0.59584259259544692</v>
      </c>
      <c r="BF15" s="146">
        <f t="shared" si="7"/>
        <v>0.59423724174685189</v>
      </c>
      <c r="BG15" s="146">
        <f t="shared" si="7"/>
        <v>0.59263189089825696</v>
      </c>
      <c r="BH15" s="309">
        <v>0.59102654004966193</v>
      </c>
      <c r="BI15" s="149"/>
      <c r="BJ15" s="278">
        <v>0.94754307192677578</v>
      </c>
      <c r="BK15" s="146">
        <f t="shared" si="20"/>
        <v>0.94570476472537179</v>
      </c>
      <c r="BL15" s="146">
        <f t="shared" si="8"/>
        <v>0.94386645752396792</v>
      </c>
      <c r="BM15" s="146">
        <f t="shared" si="8"/>
        <v>0.94202815032256393</v>
      </c>
      <c r="BN15" s="146">
        <f t="shared" si="8"/>
        <v>0.94018984312115994</v>
      </c>
      <c r="BO15" s="146">
        <f t="shared" si="8"/>
        <v>0.93835153591975606</v>
      </c>
      <c r="BP15" s="146">
        <f t="shared" si="8"/>
        <v>0.93651322871835208</v>
      </c>
      <c r="BQ15" s="146">
        <f t="shared" si="8"/>
        <v>0.9346749215169482</v>
      </c>
      <c r="BR15" s="281">
        <v>0.93283661431554421</v>
      </c>
      <c r="BS15" s="146">
        <f t="shared" si="21"/>
        <v>0.92825708887681269</v>
      </c>
      <c r="BT15" s="146">
        <f t="shared" si="9"/>
        <v>0.92367756343808105</v>
      </c>
      <c r="BU15" s="146">
        <f t="shared" si="9"/>
        <v>0.91909803799934953</v>
      </c>
      <c r="BV15" s="146">
        <f t="shared" si="9"/>
        <v>0.91451851256061789</v>
      </c>
      <c r="BW15" s="309">
        <v>0.90993898712188637</v>
      </c>
      <c r="BX15" s="149"/>
      <c r="BY15" s="278">
        <v>0.17451100244498777</v>
      </c>
      <c r="BZ15" s="146">
        <f t="shared" si="22"/>
        <v>0.1639948640559131</v>
      </c>
      <c r="CA15" s="146">
        <f t="shared" si="10"/>
        <v>0.15347872566683843</v>
      </c>
      <c r="CB15" s="146">
        <f t="shared" si="10"/>
        <v>0.14296258727776373</v>
      </c>
      <c r="CC15" s="146">
        <f t="shared" si="10"/>
        <v>0.13244644888868906</v>
      </c>
      <c r="CD15" s="146">
        <f t="shared" si="10"/>
        <v>0.12193031049961441</v>
      </c>
      <c r="CE15" s="146">
        <f t="shared" si="10"/>
        <v>0.11141417211053972</v>
      </c>
      <c r="CF15" s="146">
        <f t="shared" si="10"/>
        <v>0.10089803372146505</v>
      </c>
      <c r="CG15" s="281">
        <v>9.0381895332390383E-2</v>
      </c>
      <c r="CH15" s="146">
        <f t="shared" si="23"/>
        <v>0.17312401698047641</v>
      </c>
      <c r="CI15" s="146">
        <f t="shared" si="11"/>
        <v>0.25586613862856245</v>
      </c>
      <c r="CJ15" s="146">
        <f t="shared" si="11"/>
        <v>0.33860826027664848</v>
      </c>
      <c r="CK15" s="146">
        <f t="shared" si="11"/>
        <v>0.42135038192473451</v>
      </c>
      <c r="CL15" s="309">
        <v>0.50409250357282054</v>
      </c>
    </row>
    <row r="16" spans="1:90" x14ac:dyDescent="0.25">
      <c r="A16" s="2" t="s">
        <v>28</v>
      </c>
      <c r="B16" s="278">
        <v>0</v>
      </c>
      <c r="C16" s="146">
        <f t="shared" si="12"/>
        <v>0</v>
      </c>
      <c r="D16" s="146">
        <f t="shared" si="0"/>
        <v>0</v>
      </c>
      <c r="E16" s="146">
        <f t="shared" si="0"/>
        <v>0</v>
      </c>
      <c r="F16" s="146">
        <f t="shared" si="0"/>
        <v>0</v>
      </c>
      <c r="G16" s="146">
        <f t="shared" si="0"/>
        <v>0</v>
      </c>
      <c r="H16" s="146">
        <f t="shared" si="0"/>
        <v>0</v>
      </c>
      <c r="I16" s="146">
        <f t="shared" si="0"/>
        <v>0</v>
      </c>
      <c r="J16" s="281">
        <v>0</v>
      </c>
      <c r="K16" s="146">
        <f t="shared" si="13"/>
        <v>1.9623197149799292E-4</v>
      </c>
      <c r="L16" s="146">
        <f t="shared" si="1"/>
        <v>3.9246394299598584E-4</v>
      </c>
      <c r="M16" s="146">
        <f t="shared" si="1"/>
        <v>5.8869591449397878E-4</v>
      </c>
      <c r="N16" s="146">
        <f t="shared" si="1"/>
        <v>7.8492788599197167E-4</v>
      </c>
      <c r="O16" s="309">
        <v>9.8115985748996456E-4</v>
      </c>
      <c r="P16" s="149"/>
      <c r="Q16" s="278">
        <v>5.6521224502321256E-2</v>
      </c>
      <c r="R16" s="146">
        <f t="shared" si="14"/>
        <v>5.5466746333642167E-2</v>
      </c>
      <c r="S16" s="146">
        <f t="shared" si="2"/>
        <v>5.4412268164963085E-2</v>
      </c>
      <c r="T16" s="146">
        <f t="shared" si="2"/>
        <v>5.3357789996283995E-2</v>
      </c>
      <c r="U16" s="146">
        <f t="shared" si="2"/>
        <v>5.2303311827604906E-2</v>
      </c>
      <c r="V16" s="146">
        <f t="shared" si="2"/>
        <v>5.1248833658925824E-2</v>
      </c>
      <c r="W16" s="146">
        <f t="shared" si="2"/>
        <v>5.0194355490246735E-2</v>
      </c>
      <c r="X16" s="146">
        <f t="shared" si="2"/>
        <v>4.9139877321567653E-2</v>
      </c>
      <c r="Y16" s="281">
        <v>4.8085399152888564E-2</v>
      </c>
      <c r="Z16" s="146">
        <f t="shared" si="15"/>
        <v>4.7877121118939735E-2</v>
      </c>
      <c r="AA16" s="146">
        <f t="shared" si="3"/>
        <v>4.7668843084990906E-2</v>
      </c>
      <c r="AB16" s="146">
        <f t="shared" si="3"/>
        <v>4.746056505104207E-2</v>
      </c>
      <c r="AC16" s="146">
        <f t="shared" si="3"/>
        <v>4.725228701709324E-2</v>
      </c>
      <c r="AD16" s="309">
        <v>4.7044008983144411E-2</v>
      </c>
      <c r="AE16" s="149"/>
      <c r="AF16" s="278">
        <v>2.4263992235522484E-3</v>
      </c>
      <c r="AG16" s="146">
        <f t="shared" si="16"/>
        <v>2.3471513006675911E-3</v>
      </c>
      <c r="AH16" s="146">
        <f t="shared" si="4"/>
        <v>2.2679033777829338E-3</v>
      </c>
      <c r="AI16" s="146">
        <f t="shared" si="4"/>
        <v>2.1886554548982765E-3</v>
      </c>
      <c r="AJ16" s="146">
        <f t="shared" si="4"/>
        <v>2.1094075320136196E-3</v>
      </c>
      <c r="AK16" s="146">
        <f t="shared" si="4"/>
        <v>2.0301596091289622E-3</v>
      </c>
      <c r="AL16" s="146">
        <f t="shared" si="4"/>
        <v>1.9509116862443049E-3</v>
      </c>
      <c r="AM16" s="146">
        <f t="shared" si="4"/>
        <v>1.8716637633596476E-3</v>
      </c>
      <c r="AN16" s="281">
        <v>1.7924158404749903E-3</v>
      </c>
      <c r="AO16" s="146">
        <f t="shared" si="17"/>
        <v>1.4339326723799921E-3</v>
      </c>
      <c r="AP16" s="146">
        <f t="shared" si="5"/>
        <v>1.0754495042849942E-3</v>
      </c>
      <c r="AQ16" s="146">
        <f t="shared" si="5"/>
        <v>7.1696633618999629E-4</v>
      </c>
      <c r="AR16" s="146">
        <f t="shared" si="5"/>
        <v>3.5848316809499814E-4</v>
      </c>
      <c r="AS16" s="309">
        <v>0</v>
      </c>
      <c r="AT16" s="149"/>
      <c r="AU16" s="278">
        <v>3.1299911031074808E-3</v>
      </c>
      <c r="AV16" s="146">
        <f t="shared" si="18"/>
        <v>3.1129341944139718E-3</v>
      </c>
      <c r="AW16" s="146">
        <f t="shared" si="6"/>
        <v>3.0958772857204624E-3</v>
      </c>
      <c r="AX16" s="146">
        <f t="shared" si="6"/>
        <v>3.0788203770269534E-3</v>
      </c>
      <c r="AY16" s="146">
        <f t="shared" si="6"/>
        <v>3.0617634683334444E-3</v>
      </c>
      <c r="AZ16" s="146">
        <f t="shared" si="6"/>
        <v>3.044706559639935E-3</v>
      </c>
      <c r="BA16" s="146">
        <f t="shared" si="6"/>
        <v>3.027649650946426E-3</v>
      </c>
      <c r="BB16" s="146">
        <f t="shared" si="6"/>
        <v>3.0105927422529166E-3</v>
      </c>
      <c r="BC16" s="281">
        <v>2.9935358335594076E-3</v>
      </c>
      <c r="BD16" s="146">
        <f t="shared" si="19"/>
        <v>2.7971771384430999E-3</v>
      </c>
      <c r="BE16" s="146">
        <f t="shared" si="7"/>
        <v>2.6008184433267928E-3</v>
      </c>
      <c r="BF16" s="146">
        <f t="shared" si="7"/>
        <v>2.4044597482104852E-3</v>
      </c>
      <c r="BG16" s="146">
        <f t="shared" si="7"/>
        <v>2.208101053094178E-3</v>
      </c>
      <c r="BH16" s="309">
        <v>2.0117423579778704E-3</v>
      </c>
      <c r="BI16" s="149"/>
      <c r="BJ16" s="278">
        <v>0</v>
      </c>
      <c r="BK16" s="146">
        <f t="shared" si="20"/>
        <v>0</v>
      </c>
      <c r="BL16" s="146">
        <f t="shared" si="8"/>
        <v>0</v>
      </c>
      <c r="BM16" s="146">
        <f t="shared" si="8"/>
        <v>0</v>
      </c>
      <c r="BN16" s="146">
        <f t="shared" si="8"/>
        <v>0</v>
      </c>
      <c r="BO16" s="146">
        <f t="shared" si="8"/>
        <v>0</v>
      </c>
      <c r="BP16" s="146">
        <f t="shared" si="8"/>
        <v>0</v>
      </c>
      <c r="BQ16" s="146">
        <f t="shared" si="8"/>
        <v>0</v>
      </c>
      <c r="BR16" s="281">
        <v>0</v>
      </c>
      <c r="BS16" s="146">
        <f t="shared" si="21"/>
        <v>0</v>
      </c>
      <c r="BT16" s="146">
        <f t="shared" si="9"/>
        <v>0</v>
      </c>
      <c r="BU16" s="146">
        <f t="shared" si="9"/>
        <v>0</v>
      </c>
      <c r="BV16" s="146">
        <f t="shared" si="9"/>
        <v>0</v>
      </c>
      <c r="BW16" s="309">
        <v>0</v>
      </c>
      <c r="BX16" s="149"/>
      <c r="BY16" s="278">
        <v>0</v>
      </c>
      <c r="BZ16" s="146">
        <f t="shared" si="22"/>
        <v>0</v>
      </c>
      <c r="CA16" s="146">
        <f t="shared" si="10"/>
        <v>0</v>
      </c>
      <c r="CB16" s="146">
        <f t="shared" si="10"/>
        <v>0</v>
      </c>
      <c r="CC16" s="146">
        <f t="shared" si="10"/>
        <v>0</v>
      </c>
      <c r="CD16" s="146">
        <f t="shared" si="10"/>
        <v>0</v>
      </c>
      <c r="CE16" s="146">
        <f t="shared" si="10"/>
        <v>0</v>
      </c>
      <c r="CF16" s="146">
        <f t="shared" si="10"/>
        <v>0</v>
      </c>
      <c r="CG16" s="281">
        <v>0</v>
      </c>
      <c r="CH16" s="146">
        <f t="shared" si="23"/>
        <v>0</v>
      </c>
      <c r="CI16" s="146">
        <f t="shared" si="11"/>
        <v>0</v>
      </c>
      <c r="CJ16" s="146">
        <f t="shared" si="11"/>
        <v>0</v>
      </c>
      <c r="CK16" s="146">
        <f t="shared" si="11"/>
        <v>0</v>
      </c>
      <c r="CL16" s="309">
        <v>0</v>
      </c>
    </row>
    <row r="17" spans="1:90" x14ac:dyDescent="0.25">
      <c r="A17" s="2" t="s">
        <v>30</v>
      </c>
      <c r="B17" s="278">
        <v>0</v>
      </c>
      <c r="C17" s="146">
        <f t="shared" si="12"/>
        <v>0</v>
      </c>
      <c r="D17" s="146">
        <f t="shared" si="0"/>
        <v>0</v>
      </c>
      <c r="E17" s="146">
        <f t="shared" si="0"/>
        <v>0</v>
      </c>
      <c r="F17" s="146">
        <f t="shared" si="0"/>
        <v>0</v>
      </c>
      <c r="G17" s="146">
        <f t="shared" si="0"/>
        <v>0</v>
      </c>
      <c r="H17" s="146">
        <f t="shared" si="0"/>
        <v>0</v>
      </c>
      <c r="I17" s="146">
        <f t="shared" si="0"/>
        <v>0</v>
      </c>
      <c r="J17" s="281">
        <v>0</v>
      </c>
      <c r="K17" s="146">
        <f t="shared" si="13"/>
        <v>0</v>
      </c>
      <c r="L17" s="146">
        <f t="shared" si="1"/>
        <v>0</v>
      </c>
      <c r="M17" s="146">
        <f t="shared" si="1"/>
        <v>0</v>
      </c>
      <c r="N17" s="146">
        <f t="shared" si="1"/>
        <v>0</v>
      </c>
      <c r="O17" s="309">
        <v>0</v>
      </c>
      <c r="P17" s="149"/>
      <c r="Q17" s="278">
        <v>0</v>
      </c>
      <c r="R17" s="146">
        <f t="shared" si="14"/>
        <v>0</v>
      </c>
      <c r="S17" s="146">
        <f t="shared" si="2"/>
        <v>0</v>
      </c>
      <c r="T17" s="146">
        <f t="shared" si="2"/>
        <v>0</v>
      </c>
      <c r="U17" s="146">
        <f t="shared" si="2"/>
        <v>0</v>
      </c>
      <c r="V17" s="146">
        <f t="shared" si="2"/>
        <v>0</v>
      </c>
      <c r="W17" s="146">
        <f t="shared" si="2"/>
        <v>0</v>
      </c>
      <c r="X17" s="146">
        <f t="shared" si="2"/>
        <v>0</v>
      </c>
      <c r="Y17" s="281">
        <v>0</v>
      </c>
      <c r="Z17" s="146">
        <f t="shared" si="15"/>
        <v>0</v>
      </c>
      <c r="AA17" s="146">
        <f t="shared" si="3"/>
        <v>0</v>
      </c>
      <c r="AB17" s="146">
        <f t="shared" si="3"/>
        <v>0</v>
      </c>
      <c r="AC17" s="146">
        <f t="shared" si="3"/>
        <v>0</v>
      </c>
      <c r="AD17" s="309">
        <v>0</v>
      </c>
      <c r="AE17" s="149"/>
      <c r="AF17" s="278">
        <v>8.0879974118408277E-4</v>
      </c>
      <c r="AG17" s="146">
        <f t="shared" si="16"/>
        <v>9.247501292185908E-4</v>
      </c>
      <c r="AH17" s="146">
        <f t="shared" si="4"/>
        <v>1.0407005172530987E-3</v>
      </c>
      <c r="AI17" s="146">
        <f t="shared" si="4"/>
        <v>1.1566509052876068E-3</v>
      </c>
      <c r="AJ17" s="146">
        <f t="shared" si="4"/>
        <v>1.2726012933221148E-3</v>
      </c>
      <c r="AK17" s="146">
        <f t="shared" si="4"/>
        <v>1.3885516813566226E-3</v>
      </c>
      <c r="AL17" s="146">
        <f t="shared" si="4"/>
        <v>1.5045020693911309E-3</v>
      </c>
      <c r="AM17" s="146">
        <f t="shared" si="4"/>
        <v>1.6204524574256387E-3</v>
      </c>
      <c r="AN17" s="281">
        <v>1.7364028454601467E-3</v>
      </c>
      <c r="AO17" s="146">
        <f t="shared" si="17"/>
        <v>1.5894699384876778E-3</v>
      </c>
      <c r="AP17" s="146">
        <f t="shared" si="5"/>
        <v>1.4425370315152089E-3</v>
      </c>
      <c r="AQ17" s="146">
        <f t="shared" si="5"/>
        <v>1.2956041245427399E-3</v>
      </c>
      <c r="AR17" s="146">
        <f t="shared" si="5"/>
        <v>1.148671217570271E-3</v>
      </c>
      <c r="AS17" s="309">
        <v>1.0017383105978021E-3</v>
      </c>
      <c r="AT17" s="149"/>
      <c r="AU17" s="278">
        <v>3.7517016646836245E-4</v>
      </c>
      <c r="AV17" s="146">
        <f t="shared" si="18"/>
        <v>3.5867699396940488E-4</v>
      </c>
      <c r="AW17" s="146">
        <f t="shared" si="6"/>
        <v>3.421838214704473E-4</v>
      </c>
      <c r="AX17" s="146">
        <f t="shared" si="6"/>
        <v>3.2569064897148973E-4</v>
      </c>
      <c r="AY17" s="146">
        <f t="shared" si="6"/>
        <v>3.0919747647253215E-4</v>
      </c>
      <c r="AZ17" s="146">
        <f t="shared" si="6"/>
        <v>2.9270430397357458E-4</v>
      </c>
      <c r="BA17" s="146">
        <f t="shared" si="6"/>
        <v>2.7621113147461706E-4</v>
      </c>
      <c r="BB17" s="146">
        <f t="shared" si="6"/>
        <v>2.5971795897565943E-4</v>
      </c>
      <c r="BC17" s="281">
        <v>2.4322478647670188E-4</v>
      </c>
      <c r="BD17" s="146">
        <f t="shared" si="19"/>
        <v>1.9457982918136149E-4</v>
      </c>
      <c r="BE17" s="146">
        <f t="shared" si="7"/>
        <v>1.4593487188602113E-4</v>
      </c>
      <c r="BF17" s="146">
        <f t="shared" si="7"/>
        <v>9.7289914590680747E-5</v>
      </c>
      <c r="BG17" s="146">
        <f t="shared" si="7"/>
        <v>4.8644957295340387E-5</v>
      </c>
      <c r="BH17" s="309">
        <v>0</v>
      </c>
      <c r="BI17" s="149"/>
      <c r="BJ17" s="278">
        <v>0</v>
      </c>
      <c r="BK17" s="146">
        <f t="shared" si="20"/>
        <v>0</v>
      </c>
      <c r="BL17" s="146">
        <f t="shared" si="8"/>
        <v>0</v>
      </c>
      <c r="BM17" s="146">
        <f t="shared" si="8"/>
        <v>0</v>
      </c>
      <c r="BN17" s="146">
        <f t="shared" si="8"/>
        <v>0</v>
      </c>
      <c r="BO17" s="146">
        <f t="shared" si="8"/>
        <v>0</v>
      </c>
      <c r="BP17" s="146">
        <f t="shared" si="8"/>
        <v>0</v>
      </c>
      <c r="BQ17" s="146">
        <f t="shared" si="8"/>
        <v>0</v>
      </c>
      <c r="BR17" s="281">
        <v>0</v>
      </c>
      <c r="BS17" s="146">
        <f t="shared" si="21"/>
        <v>0</v>
      </c>
      <c r="BT17" s="146">
        <f t="shared" si="9"/>
        <v>0</v>
      </c>
      <c r="BU17" s="146">
        <f t="shared" si="9"/>
        <v>0</v>
      </c>
      <c r="BV17" s="146">
        <f t="shared" si="9"/>
        <v>0</v>
      </c>
      <c r="BW17" s="309">
        <v>0</v>
      </c>
      <c r="BX17" s="149"/>
      <c r="BY17" s="278">
        <v>0</v>
      </c>
      <c r="BZ17" s="146">
        <f t="shared" si="22"/>
        <v>0</v>
      </c>
      <c r="CA17" s="146">
        <f t="shared" si="10"/>
        <v>0</v>
      </c>
      <c r="CB17" s="146">
        <f t="shared" si="10"/>
        <v>0</v>
      </c>
      <c r="CC17" s="146">
        <f t="shared" si="10"/>
        <v>0</v>
      </c>
      <c r="CD17" s="146">
        <f t="shared" si="10"/>
        <v>0</v>
      </c>
      <c r="CE17" s="146">
        <f t="shared" si="10"/>
        <v>0</v>
      </c>
      <c r="CF17" s="146">
        <f t="shared" si="10"/>
        <v>0</v>
      </c>
      <c r="CG17" s="281">
        <v>0</v>
      </c>
      <c r="CH17" s="146">
        <f t="shared" si="23"/>
        <v>0</v>
      </c>
      <c r="CI17" s="146">
        <f t="shared" si="11"/>
        <v>0</v>
      </c>
      <c r="CJ17" s="146">
        <f t="shared" si="11"/>
        <v>0</v>
      </c>
      <c r="CK17" s="146">
        <f t="shared" si="11"/>
        <v>0</v>
      </c>
      <c r="CL17" s="309">
        <v>0</v>
      </c>
    </row>
    <row r="18" spans="1:90" x14ac:dyDescent="0.25">
      <c r="A18" s="2" t="s">
        <v>34</v>
      </c>
      <c r="B18" s="278">
        <v>5.3220899587028128E-3</v>
      </c>
      <c r="C18" s="146">
        <f t="shared" si="12"/>
        <v>4.9356274083422512E-3</v>
      </c>
      <c r="D18" s="146">
        <f t="shared" si="0"/>
        <v>4.5491648579816888E-3</v>
      </c>
      <c r="E18" s="146">
        <f t="shared" si="0"/>
        <v>4.1627023076211273E-3</v>
      </c>
      <c r="F18" s="146">
        <f t="shared" si="0"/>
        <v>3.7762397572605653E-3</v>
      </c>
      <c r="G18" s="146">
        <f t="shared" si="0"/>
        <v>3.3897772069000033E-3</v>
      </c>
      <c r="H18" s="146">
        <f t="shared" si="0"/>
        <v>3.0033146565394417E-3</v>
      </c>
      <c r="I18" s="146">
        <f t="shared" si="0"/>
        <v>2.6168521061788797E-3</v>
      </c>
      <c r="J18" s="281">
        <v>2.2303895558183177E-3</v>
      </c>
      <c r="K18" s="146">
        <f t="shared" si="13"/>
        <v>3.0633111130862105E-3</v>
      </c>
      <c r="L18" s="146">
        <f t="shared" si="1"/>
        <v>3.8962326703541029E-3</v>
      </c>
      <c r="M18" s="146">
        <f t="shared" si="1"/>
        <v>4.7291542276219952E-3</v>
      </c>
      <c r="N18" s="146">
        <f t="shared" si="1"/>
        <v>5.562075784889888E-3</v>
      </c>
      <c r="O18" s="309">
        <v>6.3949973421577808E-3</v>
      </c>
      <c r="P18" s="149"/>
      <c r="Q18" s="278">
        <v>1.7666992534270897E-3</v>
      </c>
      <c r="R18" s="146">
        <f t="shared" si="14"/>
        <v>1.6418068920068145E-3</v>
      </c>
      <c r="S18" s="146">
        <f t="shared" si="2"/>
        <v>1.5169145305865392E-3</v>
      </c>
      <c r="T18" s="146">
        <f t="shared" si="2"/>
        <v>1.392022169166264E-3</v>
      </c>
      <c r="U18" s="146">
        <f t="shared" si="2"/>
        <v>1.2671298077459887E-3</v>
      </c>
      <c r="V18" s="146">
        <f t="shared" si="2"/>
        <v>1.1422374463257135E-3</v>
      </c>
      <c r="W18" s="146">
        <f t="shared" si="2"/>
        <v>1.0173450849054384E-3</v>
      </c>
      <c r="X18" s="146">
        <f t="shared" si="2"/>
        <v>8.9245272348516312E-4</v>
      </c>
      <c r="Y18" s="281">
        <v>7.6756036206488787E-4</v>
      </c>
      <c r="Z18" s="146">
        <f t="shared" si="15"/>
        <v>6.1404828965191027E-4</v>
      </c>
      <c r="AA18" s="146">
        <f t="shared" si="3"/>
        <v>4.6053621723893273E-4</v>
      </c>
      <c r="AB18" s="146">
        <f t="shared" si="3"/>
        <v>3.0702414482595519E-4</v>
      </c>
      <c r="AC18" s="146">
        <f t="shared" si="3"/>
        <v>1.535120724129776E-4</v>
      </c>
      <c r="AD18" s="309">
        <v>0</v>
      </c>
      <c r="AE18" s="149"/>
      <c r="AF18" s="278">
        <v>0</v>
      </c>
      <c r="AG18" s="146">
        <f t="shared" si="16"/>
        <v>0</v>
      </c>
      <c r="AH18" s="146">
        <f t="shared" si="4"/>
        <v>0</v>
      </c>
      <c r="AI18" s="146">
        <f t="shared" si="4"/>
        <v>0</v>
      </c>
      <c r="AJ18" s="146">
        <f t="shared" si="4"/>
        <v>0</v>
      </c>
      <c r="AK18" s="146">
        <f t="shared" si="4"/>
        <v>0</v>
      </c>
      <c r="AL18" s="146">
        <f t="shared" si="4"/>
        <v>0</v>
      </c>
      <c r="AM18" s="146">
        <f t="shared" si="4"/>
        <v>0</v>
      </c>
      <c r="AN18" s="281">
        <v>0</v>
      </c>
      <c r="AO18" s="146">
        <f t="shared" si="17"/>
        <v>0</v>
      </c>
      <c r="AP18" s="146">
        <f t="shared" si="5"/>
        <v>0</v>
      </c>
      <c r="AQ18" s="146">
        <f t="shared" si="5"/>
        <v>0</v>
      </c>
      <c r="AR18" s="146">
        <f t="shared" si="5"/>
        <v>0</v>
      </c>
      <c r="AS18" s="309">
        <v>0</v>
      </c>
      <c r="AT18" s="149"/>
      <c r="AU18" s="278">
        <v>0</v>
      </c>
      <c r="AV18" s="146">
        <f t="shared" si="18"/>
        <v>0</v>
      </c>
      <c r="AW18" s="146">
        <f t="shared" si="6"/>
        <v>0</v>
      </c>
      <c r="AX18" s="146">
        <f t="shared" si="6"/>
        <v>0</v>
      </c>
      <c r="AY18" s="146">
        <f t="shared" si="6"/>
        <v>0</v>
      </c>
      <c r="AZ18" s="146">
        <f t="shared" si="6"/>
        <v>0</v>
      </c>
      <c r="BA18" s="146">
        <f t="shared" si="6"/>
        <v>0</v>
      </c>
      <c r="BB18" s="146">
        <f t="shared" si="6"/>
        <v>0</v>
      </c>
      <c r="BC18" s="281">
        <v>0</v>
      </c>
      <c r="BD18" s="146">
        <f t="shared" si="19"/>
        <v>0</v>
      </c>
      <c r="BE18" s="146">
        <f t="shared" si="7"/>
        <v>0</v>
      </c>
      <c r="BF18" s="146">
        <f t="shared" si="7"/>
        <v>0</v>
      </c>
      <c r="BG18" s="146">
        <f t="shared" si="7"/>
        <v>0</v>
      </c>
      <c r="BH18" s="309">
        <v>0</v>
      </c>
      <c r="BI18" s="149"/>
      <c r="BJ18" s="278">
        <v>0</v>
      </c>
      <c r="BK18" s="146">
        <f t="shared" si="20"/>
        <v>0</v>
      </c>
      <c r="BL18" s="146">
        <f t="shared" si="8"/>
        <v>0</v>
      </c>
      <c r="BM18" s="146">
        <f t="shared" si="8"/>
        <v>0</v>
      </c>
      <c r="BN18" s="146">
        <f t="shared" si="8"/>
        <v>0</v>
      </c>
      <c r="BO18" s="146">
        <f t="shared" si="8"/>
        <v>0</v>
      </c>
      <c r="BP18" s="146">
        <f t="shared" si="8"/>
        <v>0</v>
      </c>
      <c r="BQ18" s="146">
        <f t="shared" si="8"/>
        <v>0</v>
      </c>
      <c r="BR18" s="281">
        <v>0</v>
      </c>
      <c r="BS18" s="146">
        <f t="shared" si="21"/>
        <v>0</v>
      </c>
      <c r="BT18" s="146">
        <f t="shared" si="9"/>
        <v>0</v>
      </c>
      <c r="BU18" s="146">
        <f t="shared" si="9"/>
        <v>0</v>
      </c>
      <c r="BV18" s="146">
        <f t="shared" si="9"/>
        <v>0</v>
      </c>
      <c r="BW18" s="309">
        <v>0</v>
      </c>
      <c r="BX18" s="149"/>
      <c r="BY18" s="278">
        <v>0</v>
      </c>
      <c r="BZ18" s="146">
        <f t="shared" si="22"/>
        <v>0</v>
      </c>
      <c r="CA18" s="146">
        <f t="shared" si="10"/>
        <v>0</v>
      </c>
      <c r="CB18" s="146">
        <f t="shared" si="10"/>
        <v>0</v>
      </c>
      <c r="CC18" s="146">
        <f t="shared" si="10"/>
        <v>0</v>
      </c>
      <c r="CD18" s="146">
        <f t="shared" si="10"/>
        <v>0</v>
      </c>
      <c r="CE18" s="146">
        <f t="shared" si="10"/>
        <v>0</v>
      </c>
      <c r="CF18" s="146">
        <f t="shared" si="10"/>
        <v>0</v>
      </c>
      <c r="CG18" s="281">
        <v>0</v>
      </c>
      <c r="CH18" s="146">
        <f t="shared" si="23"/>
        <v>0</v>
      </c>
      <c r="CI18" s="146">
        <f t="shared" si="11"/>
        <v>0</v>
      </c>
      <c r="CJ18" s="146">
        <f t="shared" si="11"/>
        <v>0</v>
      </c>
      <c r="CK18" s="146">
        <f t="shared" si="11"/>
        <v>0</v>
      </c>
      <c r="CL18" s="309">
        <v>0</v>
      </c>
    </row>
    <row r="19" spans="1:90" x14ac:dyDescent="0.25">
      <c r="A19" s="2" t="s">
        <v>32</v>
      </c>
      <c r="B19" s="278">
        <v>0</v>
      </c>
      <c r="C19" s="146">
        <f t="shared" si="12"/>
        <v>0</v>
      </c>
      <c r="D19" s="146">
        <f t="shared" si="0"/>
        <v>0</v>
      </c>
      <c r="E19" s="146">
        <f t="shared" si="0"/>
        <v>0</v>
      </c>
      <c r="F19" s="146">
        <f t="shared" si="0"/>
        <v>0</v>
      </c>
      <c r="G19" s="146">
        <f t="shared" si="0"/>
        <v>0</v>
      </c>
      <c r="H19" s="146">
        <f t="shared" si="0"/>
        <v>0</v>
      </c>
      <c r="I19" s="146">
        <f t="shared" si="0"/>
        <v>0</v>
      </c>
      <c r="J19" s="281">
        <v>0</v>
      </c>
      <c r="K19" s="146">
        <f t="shared" si="13"/>
        <v>0</v>
      </c>
      <c r="L19" s="146">
        <f t="shared" si="1"/>
        <v>0</v>
      </c>
      <c r="M19" s="146">
        <f t="shared" si="1"/>
        <v>0</v>
      </c>
      <c r="N19" s="146">
        <f t="shared" si="1"/>
        <v>0</v>
      </c>
      <c r="O19" s="309">
        <v>0</v>
      </c>
      <c r="P19" s="149"/>
      <c r="Q19" s="278">
        <v>0</v>
      </c>
      <c r="R19" s="146">
        <f t="shared" si="14"/>
        <v>0</v>
      </c>
      <c r="S19" s="146">
        <f t="shared" si="2"/>
        <v>0</v>
      </c>
      <c r="T19" s="146">
        <f t="shared" si="2"/>
        <v>0</v>
      </c>
      <c r="U19" s="146">
        <f t="shared" si="2"/>
        <v>0</v>
      </c>
      <c r="V19" s="146">
        <f t="shared" si="2"/>
        <v>0</v>
      </c>
      <c r="W19" s="146">
        <f t="shared" si="2"/>
        <v>0</v>
      </c>
      <c r="X19" s="146">
        <f t="shared" si="2"/>
        <v>0</v>
      </c>
      <c r="Y19" s="281">
        <v>0</v>
      </c>
      <c r="Z19" s="146">
        <f t="shared" si="15"/>
        <v>0</v>
      </c>
      <c r="AA19" s="146">
        <f t="shared" si="3"/>
        <v>0</v>
      </c>
      <c r="AB19" s="146">
        <f t="shared" si="3"/>
        <v>0</v>
      </c>
      <c r="AC19" s="146">
        <f t="shared" si="3"/>
        <v>0</v>
      </c>
      <c r="AD19" s="309">
        <v>0</v>
      </c>
      <c r="AE19" s="149"/>
      <c r="AF19" s="278">
        <v>0</v>
      </c>
      <c r="AG19" s="146">
        <f t="shared" si="16"/>
        <v>0</v>
      </c>
      <c r="AH19" s="146">
        <f t="shared" si="4"/>
        <v>0</v>
      </c>
      <c r="AI19" s="146">
        <f t="shared" si="4"/>
        <v>0</v>
      </c>
      <c r="AJ19" s="146">
        <f t="shared" si="4"/>
        <v>0</v>
      </c>
      <c r="AK19" s="146">
        <f t="shared" si="4"/>
        <v>0</v>
      </c>
      <c r="AL19" s="146">
        <f t="shared" si="4"/>
        <v>0</v>
      </c>
      <c r="AM19" s="146">
        <f t="shared" si="4"/>
        <v>0</v>
      </c>
      <c r="AN19" s="281">
        <v>0</v>
      </c>
      <c r="AO19" s="146">
        <f t="shared" si="17"/>
        <v>0</v>
      </c>
      <c r="AP19" s="146">
        <f t="shared" si="5"/>
        <v>0</v>
      </c>
      <c r="AQ19" s="146">
        <f t="shared" si="5"/>
        <v>0</v>
      </c>
      <c r="AR19" s="146">
        <f t="shared" si="5"/>
        <v>0</v>
      </c>
      <c r="AS19" s="309">
        <v>0</v>
      </c>
      <c r="AT19" s="149"/>
      <c r="AU19" s="278">
        <v>0</v>
      </c>
      <c r="AV19" s="146">
        <f t="shared" si="18"/>
        <v>0</v>
      </c>
      <c r="AW19" s="146">
        <f t="shared" si="6"/>
        <v>0</v>
      </c>
      <c r="AX19" s="146">
        <f t="shared" si="6"/>
        <v>0</v>
      </c>
      <c r="AY19" s="146">
        <f t="shared" si="6"/>
        <v>0</v>
      </c>
      <c r="AZ19" s="146">
        <f t="shared" si="6"/>
        <v>0</v>
      </c>
      <c r="BA19" s="146">
        <f t="shared" si="6"/>
        <v>0</v>
      </c>
      <c r="BB19" s="146">
        <f t="shared" si="6"/>
        <v>0</v>
      </c>
      <c r="BC19" s="281">
        <v>0</v>
      </c>
      <c r="BD19" s="146">
        <f t="shared" si="19"/>
        <v>0</v>
      </c>
      <c r="BE19" s="146">
        <f t="shared" si="7"/>
        <v>0</v>
      </c>
      <c r="BF19" s="146">
        <f t="shared" si="7"/>
        <v>0</v>
      </c>
      <c r="BG19" s="146">
        <f t="shared" si="7"/>
        <v>0</v>
      </c>
      <c r="BH19" s="309">
        <v>0</v>
      </c>
      <c r="BI19" s="149"/>
      <c r="BJ19" s="278">
        <v>0</v>
      </c>
      <c r="BK19" s="146">
        <f t="shared" si="20"/>
        <v>0</v>
      </c>
      <c r="BL19" s="146">
        <f t="shared" si="8"/>
        <v>0</v>
      </c>
      <c r="BM19" s="146">
        <f t="shared" si="8"/>
        <v>0</v>
      </c>
      <c r="BN19" s="146">
        <f t="shared" si="8"/>
        <v>0</v>
      </c>
      <c r="BO19" s="146">
        <f t="shared" si="8"/>
        <v>0</v>
      </c>
      <c r="BP19" s="146">
        <f t="shared" si="8"/>
        <v>0</v>
      </c>
      <c r="BQ19" s="146">
        <f t="shared" si="8"/>
        <v>0</v>
      </c>
      <c r="BR19" s="281">
        <v>0</v>
      </c>
      <c r="BS19" s="146">
        <f t="shared" si="21"/>
        <v>0</v>
      </c>
      <c r="BT19" s="146">
        <f t="shared" si="9"/>
        <v>0</v>
      </c>
      <c r="BU19" s="146">
        <f t="shared" si="9"/>
        <v>0</v>
      </c>
      <c r="BV19" s="146">
        <f t="shared" si="9"/>
        <v>0</v>
      </c>
      <c r="BW19" s="309">
        <v>0</v>
      </c>
      <c r="BX19" s="149"/>
      <c r="BY19" s="278">
        <v>0</v>
      </c>
      <c r="BZ19" s="146">
        <f t="shared" si="22"/>
        <v>0</v>
      </c>
      <c r="CA19" s="146">
        <f t="shared" si="10"/>
        <v>0</v>
      </c>
      <c r="CB19" s="146">
        <f t="shared" si="10"/>
        <v>0</v>
      </c>
      <c r="CC19" s="146">
        <f t="shared" si="10"/>
        <v>0</v>
      </c>
      <c r="CD19" s="146">
        <f t="shared" si="10"/>
        <v>0</v>
      </c>
      <c r="CE19" s="146">
        <f t="shared" si="10"/>
        <v>0</v>
      </c>
      <c r="CF19" s="146">
        <f t="shared" si="10"/>
        <v>0</v>
      </c>
      <c r="CG19" s="281">
        <v>0</v>
      </c>
      <c r="CH19" s="146">
        <f t="shared" si="23"/>
        <v>0</v>
      </c>
      <c r="CI19" s="146">
        <f t="shared" si="11"/>
        <v>0</v>
      </c>
      <c r="CJ19" s="146">
        <f t="shared" si="11"/>
        <v>0</v>
      </c>
      <c r="CK19" s="146">
        <f t="shared" si="11"/>
        <v>0</v>
      </c>
      <c r="CL19" s="309">
        <v>0</v>
      </c>
    </row>
    <row r="20" spans="1:90" x14ac:dyDescent="0.25">
      <c r="A20" s="2" t="s">
        <v>35</v>
      </c>
      <c r="B20" s="278">
        <v>4.6477236762699813E-3</v>
      </c>
      <c r="C20" s="146">
        <f t="shared" si="12"/>
        <v>4.8116396398901282E-3</v>
      </c>
      <c r="D20" s="146">
        <f t="shared" si="0"/>
        <v>4.9755556035102743E-3</v>
      </c>
      <c r="E20" s="146">
        <f t="shared" si="0"/>
        <v>5.1394715671304204E-3</v>
      </c>
      <c r="F20" s="146">
        <f t="shared" si="0"/>
        <v>5.3033875307505673E-3</v>
      </c>
      <c r="G20" s="146">
        <f t="shared" si="0"/>
        <v>5.4673034943707143E-3</v>
      </c>
      <c r="H20" s="146">
        <f t="shared" si="0"/>
        <v>5.6312194579908603E-3</v>
      </c>
      <c r="I20" s="146">
        <f t="shared" si="0"/>
        <v>5.7951354216110064E-3</v>
      </c>
      <c r="J20" s="281">
        <v>5.9590513852311533E-3</v>
      </c>
      <c r="K20" s="146">
        <f t="shared" si="13"/>
        <v>7.3236313199579236E-3</v>
      </c>
      <c r="L20" s="146">
        <f t="shared" si="1"/>
        <v>8.688211254684693E-3</v>
      </c>
      <c r="M20" s="146">
        <f t="shared" si="1"/>
        <v>1.0052791189411464E-2</v>
      </c>
      <c r="N20" s="146">
        <f t="shared" si="1"/>
        <v>1.1417371124138233E-2</v>
      </c>
      <c r="O20" s="309">
        <v>1.2781951058865003E-2</v>
      </c>
      <c r="P20" s="149"/>
      <c r="Q20" s="278">
        <v>2.0266626919586687E-2</v>
      </c>
      <c r="R20" s="146">
        <f t="shared" si="14"/>
        <v>2.0129774657065735E-2</v>
      </c>
      <c r="S20" s="146">
        <f t="shared" si="2"/>
        <v>1.9992922394544782E-2</v>
      </c>
      <c r="T20" s="146">
        <f t="shared" si="2"/>
        <v>1.9856070132023829E-2</v>
      </c>
      <c r="U20" s="146">
        <f t="shared" si="2"/>
        <v>1.9719217869502877E-2</v>
      </c>
      <c r="V20" s="146">
        <f t="shared" si="2"/>
        <v>1.958236560698192E-2</v>
      </c>
      <c r="W20" s="146">
        <f t="shared" si="2"/>
        <v>1.9445513344460968E-2</v>
      </c>
      <c r="X20" s="146">
        <f t="shared" si="2"/>
        <v>1.9308661081940015E-2</v>
      </c>
      <c r="Y20" s="281">
        <v>1.9171808819419062E-2</v>
      </c>
      <c r="Z20" s="146">
        <f t="shared" si="15"/>
        <v>1.8518792620606513E-2</v>
      </c>
      <c r="AA20" s="146">
        <f t="shared" si="3"/>
        <v>1.7865776421793964E-2</v>
      </c>
      <c r="AB20" s="146">
        <f t="shared" si="3"/>
        <v>1.7212760222981419E-2</v>
      </c>
      <c r="AC20" s="146">
        <f t="shared" si="3"/>
        <v>1.655974402416887E-2</v>
      </c>
      <c r="AD20" s="309">
        <v>1.590672782535632E-2</v>
      </c>
      <c r="AE20" s="149"/>
      <c r="AF20" s="278">
        <v>0</v>
      </c>
      <c r="AG20" s="146">
        <f t="shared" si="16"/>
        <v>0</v>
      </c>
      <c r="AH20" s="146">
        <f t="shared" si="4"/>
        <v>0</v>
      </c>
      <c r="AI20" s="146">
        <f t="shared" si="4"/>
        <v>0</v>
      </c>
      <c r="AJ20" s="146">
        <f t="shared" si="4"/>
        <v>0</v>
      </c>
      <c r="AK20" s="146">
        <f t="shared" si="4"/>
        <v>0</v>
      </c>
      <c r="AL20" s="146">
        <f t="shared" si="4"/>
        <v>0</v>
      </c>
      <c r="AM20" s="146">
        <f t="shared" si="4"/>
        <v>0</v>
      </c>
      <c r="AN20" s="281">
        <v>0</v>
      </c>
      <c r="AO20" s="146">
        <f t="shared" si="17"/>
        <v>0</v>
      </c>
      <c r="AP20" s="146">
        <f t="shared" si="5"/>
        <v>0</v>
      </c>
      <c r="AQ20" s="146">
        <f t="shared" si="5"/>
        <v>0</v>
      </c>
      <c r="AR20" s="146">
        <f t="shared" si="5"/>
        <v>0</v>
      </c>
      <c r="AS20" s="309">
        <v>0</v>
      </c>
      <c r="AT20" s="149"/>
      <c r="AU20" s="278">
        <v>2.410736298249563E-2</v>
      </c>
      <c r="AV20" s="146">
        <f t="shared" si="18"/>
        <v>2.3896874403840668E-2</v>
      </c>
      <c r="AW20" s="146">
        <f t="shared" si="6"/>
        <v>2.3686385825185709E-2</v>
      </c>
      <c r="AX20" s="146">
        <f t="shared" si="6"/>
        <v>2.3475897246530746E-2</v>
      </c>
      <c r="AY20" s="146">
        <f t="shared" si="6"/>
        <v>2.3265408667875784E-2</v>
      </c>
      <c r="AZ20" s="146">
        <f t="shared" si="6"/>
        <v>2.3054920089220821E-2</v>
      </c>
      <c r="BA20" s="146">
        <f t="shared" si="6"/>
        <v>2.2844431510565859E-2</v>
      </c>
      <c r="BB20" s="146">
        <f t="shared" si="6"/>
        <v>2.26339429319109E-2</v>
      </c>
      <c r="BC20" s="281">
        <v>2.2423454353255937E-2</v>
      </c>
      <c r="BD20" s="146">
        <f t="shared" si="19"/>
        <v>2.323225956510282E-2</v>
      </c>
      <c r="BE20" s="146">
        <f t="shared" si="7"/>
        <v>2.40410647769497E-2</v>
      </c>
      <c r="BF20" s="146">
        <f t="shared" si="7"/>
        <v>2.4849869988796583E-2</v>
      </c>
      <c r="BG20" s="146">
        <f t="shared" si="7"/>
        <v>2.5658675200643462E-2</v>
      </c>
      <c r="BH20" s="309">
        <v>2.6467480412490346E-2</v>
      </c>
      <c r="BI20" s="149"/>
      <c r="BJ20" s="278">
        <v>0</v>
      </c>
      <c r="BK20" s="146">
        <f t="shared" si="20"/>
        <v>0</v>
      </c>
      <c r="BL20" s="146">
        <f t="shared" si="8"/>
        <v>0</v>
      </c>
      <c r="BM20" s="146">
        <f t="shared" si="8"/>
        <v>0</v>
      </c>
      <c r="BN20" s="146">
        <f t="shared" si="8"/>
        <v>0</v>
      </c>
      <c r="BO20" s="146">
        <f t="shared" si="8"/>
        <v>0</v>
      </c>
      <c r="BP20" s="146">
        <f t="shared" si="8"/>
        <v>0</v>
      </c>
      <c r="BQ20" s="146">
        <f t="shared" si="8"/>
        <v>0</v>
      </c>
      <c r="BR20" s="281">
        <v>0</v>
      </c>
      <c r="BS20" s="146">
        <f t="shared" si="21"/>
        <v>0</v>
      </c>
      <c r="BT20" s="146">
        <f t="shared" si="9"/>
        <v>0</v>
      </c>
      <c r="BU20" s="146">
        <f t="shared" si="9"/>
        <v>0</v>
      </c>
      <c r="BV20" s="146">
        <f t="shared" si="9"/>
        <v>0</v>
      </c>
      <c r="BW20" s="309">
        <v>0</v>
      </c>
      <c r="BX20" s="149"/>
      <c r="BY20" s="278">
        <v>0.79737163814180934</v>
      </c>
      <c r="BZ20" s="146">
        <f t="shared" si="22"/>
        <v>0.80853823146460646</v>
      </c>
      <c r="CA20" s="146">
        <f t="shared" si="10"/>
        <v>0.8197048247874037</v>
      </c>
      <c r="CB20" s="146">
        <f t="shared" si="10"/>
        <v>0.83087141811020082</v>
      </c>
      <c r="CC20" s="146">
        <f t="shared" si="10"/>
        <v>0.84203801143299795</v>
      </c>
      <c r="CD20" s="146">
        <f t="shared" si="10"/>
        <v>0.85320460475579518</v>
      </c>
      <c r="CE20" s="146">
        <f t="shared" si="10"/>
        <v>0.86437119807859231</v>
      </c>
      <c r="CF20" s="146">
        <f t="shared" si="10"/>
        <v>0.87553779140138954</v>
      </c>
      <c r="CG20" s="281">
        <v>0.88670438472418667</v>
      </c>
      <c r="CH20" s="146">
        <f t="shared" si="23"/>
        <v>0.80043795236815019</v>
      </c>
      <c r="CI20" s="146">
        <f t="shared" si="11"/>
        <v>0.7141715200121137</v>
      </c>
      <c r="CJ20" s="146">
        <f t="shared" si="11"/>
        <v>0.62790508765607711</v>
      </c>
      <c r="CK20" s="146">
        <f t="shared" si="11"/>
        <v>0.54163865530004063</v>
      </c>
      <c r="CL20" s="309">
        <v>0.45537222294400415</v>
      </c>
    </row>
    <row r="21" spans="1:90" x14ac:dyDescent="0.25">
      <c r="A21" s="2" t="s">
        <v>37</v>
      </c>
      <c r="B21" s="278">
        <v>1.7425573458393782E-3</v>
      </c>
      <c r="C21" s="146">
        <f t="shared" si="12"/>
        <v>1.7186336839476305E-3</v>
      </c>
      <c r="D21" s="146">
        <f t="shared" si="0"/>
        <v>1.6947100220558828E-3</v>
      </c>
      <c r="E21" s="146">
        <f t="shared" si="0"/>
        <v>1.6707863601641351E-3</v>
      </c>
      <c r="F21" s="146">
        <f t="shared" si="0"/>
        <v>1.6468626982723874E-3</v>
      </c>
      <c r="G21" s="146">
        <f t="shared" si="0"/>
        <v>1.6229390363806397E-3</v>
      </c>
      <c r="H21" s="146">
        <f t="shared" si="0"/>
        <v>1.599015374488892E-3</v>
      </c>
      <c r="I21" s="146">
        <f t="shared" si="0"/>
        <v>1.5750917125971443E-3</v>
      </c>
      <c r="J21" s="281">
        <v>1.5511680507053966E-3</v>
      </c>
      <c r="K21" s="146">
        <f t="shared" si="13"/>
        <v>1.7723682752359199E-3</v>
      </c>
      <c r="L21" s="146">
        <f t="shared" si="1"/>
        <v>1.9935684997664429E-3</v>
      </c>
      <c r="M21" s="146">
        <f t="shared" si="1"/>
        <v>2.2147687242969659E-3</v>
      </c>
      <c r="N21" s="146">
        <f t="shared" si="1"/>
        <v>2.4359689488274894E-3</v>
      </c>
      <c r="O21" s="309">
        <v>2.6571691733580124E-3</v>
      </c>
      <c r="P21" s="149"/>
      <c r="Q21" s="278">
        <v>0</v>
      </c>
      <c r="R21" s="146">
        <f t="shared" si="14"/>
        <v>0</v>
      </c>
      <c r="S21" s="146">
        <f t="shared" si="2"/>
        <v>0</v>
      </c>
      <c r="T21" s="146">
        <f t="shared" si="2"/>
        <v>0</v>
      </c>
      <c r="U21" s="146">
        <f t="shared" si="2"/>
        <v>0</v>
      </c>
      <c r="V21" s="146">
        <f t="shared" si="2"/>
        <v>0</v>
      </c>
      <c r="W21" s="146">
        <f t="shared" si="2"/>
        <v>0</v>
      </c>
      <c r="X21" s="146">
        <f t="shared" si="2"/>
        <v>0</v>
      </c>
      <c r="Y21" s="281">
        <v>0</v>
      </c>
      <c r="Z21" s="146">
        <f t="shared" si="15"/>
        <v>0</v>
      </c>
      <c r="AA21" s="146">
        <f t="shared" si="3"/>
        <v>0</v>
      </c>
      <c r="AB21" s="146">
        <f t="shared" si="3"/>
        <v>0</v>
      </c>
      <c r="AC21" s="146">
        <f t="shared" si="3"/>
        <v>0</v>
      </c>
      <c r="AD21" s="309">
        <v>0</v>
      </c>
      <c r="AE21" s="149"/>
      <c r="AF21" s="278">
        <v>0</v>
      </c>
      <c r="AG21" s="146">
        <f t="shared" si="16"/>
        <v>0</v>
      </c>
      <c r="AH21" s="146">
        <f t="shared" si="4"/>
        <v>0</v>
      </c>
      <c r="AI21" s="146">
        <f t="shared" si="4"/>
        <v>0</v>
      </c>
      <c r="AJ21" s="146">
        <f t="shared" si="4"/>
        <v>0</v>
      </c>
      <c r="AK21" s="146">
        <f t="shared" si="4"/>
        <v>0</v>
      </c>
      <c r="AL21" s="146">
        <f t="shared" si="4"/>
        <v>0</v>
      </c>
      <c r="AM21" s="146">
        <f t="shared" si="4"/>
        <v>0</v>
      </c>
      <c r="AN21" s="281">
        <v>0</v>
      </c>
      <c r="AO21" s="146">
        <f t="shared" si="17"/>
        <v>0</v>
      </c>
      <c r="AP21" s="146">
        <f t="shared" si="5"/>
        <v>0</v>
      </c>
      <c r="AQ21" s="146">
        <f t="shared" si="5"/>
        <v>0</v>
      </c>
      <c r="AR21" s="146">
        <f t="shared" si="5"/>
        <v>0</v>
      </c>
      <c r="AS21" s="309">
        <v>0</v>
      </c>
      <c r="AT21" s="149"/>
      <c r="AU21" s="278">
        <v>1.286297713605814E-2</v>
      </c>
      <c r="AV21" s="146">
        <f t="shared" si="18"/>
        <v>1.2777598609400228E-2</v>
      </c>
      <c r="AW21" s="146">
        <f t="shared" si="6"/>
        <v>1.2692220082742315E-2</v>
      </c>
      <c r="AX21" s="146">
        <f t="shared" si="6"/>
        <v>1.2606841556084403E-2</v>
      </c>
      <c r="AY21" s="146">
        <f t="shared" si="6"/>
        <v>1.2521463029426489E-2</v>
      </c>
      <c r="AZ21" s="146">
        <f t="shared" si="6"/>
        <v>1.2436084502768577E-2</v>
      </c>
      <c r="BA21" s="146">
        <f t="shared" si="6"/>
        <v>1.2350705976110665E-2</v>
      </c>
      <c r="BB21" s="146">
        <f t="shared" si="6"/>
        <v>1.2265327449452752E-2</v>
      </c>
      <c r="BC21" s="281">
        <v>1.217994892279484E-2</v>
      </c>
      <c r="BD21" s="146">
        <f t="shared" si="19"/>
        <v>1.0773789059873954E-2</v>
      </c>
      <c r="BE21" s="146">
        <f t="shared" si="7"/>
        <v>9.3676291969530655E-3</v>
      </c>
      <c r="BF21" s="146">
        <f t="shared" si="7"/>
        <v>7.9614693340321792E-3</v>
      </c>
      <c r="BG21" s="146">
        <f t="shared" si="7"/>
        <v>6.555309471111292E-3</v>
      </c>
      <c r="BH21" s="309">
        <v>5.1491496081904047E-3</v>
      </c>
      <c r="BI21" s="149"/>
      <c r="BJ21" s="278">
        <v>0</v>
      </c>
      <c r="BK21" s="146">
        <f t="shared" si="20"/>
        <v>0</v>
      </c>
      <c r="BL21" s="146">
        <f t="shared" si="8"/>
        <v>0</v>
      </c>
      <c r="BM21" s="146">
        <f t="shared" si="8"/>
        <v>0</v>
      </c>
      <c r="BN21" s="146">
        <f t="shared" si="8"/>
        <v>0</v>
      </c>
      <c r="BO21" s="146">
        <f t="shared" si="8"/>
        <v>0</v>
      </c>
      <c r="BP21" s="146">
        <f t="shared" si="8"/>
        <v>0</v>
      </c>
      <c r="BQ21" s="146">
        <f t="shared" si="8"/>
        <v>0</v>
      </c>
      <c r="BR21" s="281">
        <v>0</v>
      </c>
      <c r="BS21" s="146">
        <f t="shared" si="21"/>
        <v>0</v>
      </c>
      <c r="BT21" s="146">
        <f t="shared" si="9"/>
        <v>0</v>
      </c>
      <c r="BU21" s="146">
        <f t="shared" si="9"/>
        <v>0</v>
      </c>
      <c r="BV21" s="146">
        <f t="shared" si="9"/>
        <v>0</v>
      </c>
      <c r="BW21" s="309">
        <v>0</v>
      </c>
      <c r="BX21" s="149"/>
      <c r="BY21" s="278">
        <v>0</v>
      </c>
      <c r="BZ21" s="146">
        <f t="shared" si="22"/>
        <v>0</v>
      </c>
      <c r="CA21" s="146">
        <f t="shared" si="10"/>
        <v>0</v>
      </c>
      <c r="CB21" s="146">
        <f t="shared" si="10"/>
        <v>0</v>
      </c>
      <c r="CC21" s="146">
        <f t="shared" si="10"/>
        <v>0</v>
      </c>
      <c r="CD21" s="146">
        <f t="shared" si="10"/>
        <v>0</v>
      </c>
      <c r="CE21" s="146">
        <f t="shared" si="10"/>
        <v>0</v>
      </c>
      <c r="CF21" s="146">
        <f t="shared" si="10"/>
        <v>0</v>
      </c>
      <c r="CG21" s="281">
        <v>0</v>
      </c>
      <c r="CH21" s="146">
        <f t="shared" si="23"/>
        <v>0</v>
      </c>
      <c r="CI21" s="146">
        <f t="shared" si="11"/>
        <v>0</v>
      </c>
      <c r="CJ21" s="146">
        <f t="shared" si="11"/>
        <v>0</v>
      </c>
      <c r="CK21" s="146">
        <f t="shared" si="11"/>
        <v>0</v>
      </c>
      <c r="CL21" s="309">
        <v>0</v>
      </c>
    </row>
    <row r="22" spans="1:90" x14ac:dyDescent="0.25">
      <c r="A22" s="2" t="s">
        <v>41</v>
      </c>
      <c r="B22" s="278">
        <v>0</v>
      </c>
      <c r="C22" s="146">
        <f t="shared" si="12"/>
        <v>0</v>
      </c>
      <c r="D22" s="146">
        <f t="shared" si="0"/>
        <v>0</v>
      </c>
      <c r="E22" s="146">
        <f t="shared" si="0"/>
        <v>0</v>
      </c>
      <c r="F22" s="146">
        <f t="shared" si="0"/>
        <v>0</v>
      </c>
      <c r="G22" s="146">
        <f t="shared" si="0"/>
        <v>0</v>
      </c>
      <c r="H22" s="146">
        <f t="shared" si="0"/>
        <v>0</v>
      </c>
      <c r="I22" s="146">
        <f t="shared" si="0"/>
        <v>0</v>
      </c>
      <c r="J22" s="281">
        <v>0</v>
      </c>
      <c r="K22" s="146">
        <f t="shared" si="13"/>
        <v>0</v>
      </c>
      <c r="L22" s="146">
        <f t="shared" si="1"/>
        <v>0</v>
      </c>
      <c r="M22" s="146">
        <f t="shared" si="1"/>
        <v>0</v>
      </c>
      <c r="N22" s="146">
        <f t="shared" si="1"/>
        <v>0</v>
      </c>
      <c r="O22" s="309">
        <v>0</v>
      </c>
      <c r="P22" s="149"/>
      <c r="Q22" s="278">
        <v>0</v>
      </c>
      <c r="R22" s="146">
        <f t="shared" si="14"/>
        <v>0</v>
      </c>
      <c r="S22" s="146">
        <f t="shared" si="2"/>
        <v>0</v>
      </c>
      <c r="T22" s="146">
        <f t="shared" si="2"/>
        <v>0</v>
      </c>
      <c r="U22" s="146">
        <f t="shared" si="2"/>
        <v>0</v>
      </c>
      <c r="V22" s="146">
        <f t="shared" si="2"/>
        <v>0</v>
      </c>
      <c r="W22" s="146">
        <f t="shared" si="2"/>
        <v>0</v>
      </c>
      <c r="X22" s="146">
        <f t="shared" si="2"/>
        <v>0</v>
      </c>
      <c r="Y22" s="281">
        <v>0</v>
      </c>
      <c r="Z22" s="146">
        <f t="shared" si="15"/>
        <v>0</v>
      </c>
      <c r="AA22" s="146">
        <f t="shared" si="3"/>
        <v>0</v>
      </c>
      <c r="AB22" s="146">
        <f t="shared" si="3"/>
        <v>0</v>
      </c>
      <c r="AC22" s="146">
        <f t="shared" si="3"/>
        <v>0</v>
      </c>
      <c r="AD22" s="309">
        <v>0</v>
      </c>
      <c r="AE22" s="149"/>
      <c r="AF22" s="278">
        <v>0</v>
      </c>
      <c r="AG22" s="146">
        <f t="shared" si="16"/>
        <v>0</v>
      </c>
      <c r="AH22" s="146">
        <f t="shared" si="4"/>
        <v>0</v>
      </c>
      <c r="AI22" s="146">
        <f t="shared" si="4"/>
        <v>0</v>
      </c>
      <c r="AJ22" s="146">
        <f t="shared" si="4"/>
        <v>0</v>
      </c>
      <c r="AK22" s="146">
        <f t="shared" si="4"/>
        <v>0</v>
      </c>
      <c r="AL22" s="146">
        <f t="shared" si="4"/>
        <v>0</v>
      </c>
      <c r="AM22" s="146">
        <f t="shared" si="4"/>
        <v>0</v>
      </c>
      <c r="AN22" s="281">
        <v>0</v>
      </c>
      <c r="AO22" s="146">
        <f t="shared" si="17"/>
        <v>0</v>
      </c>
      <c r="AP22" s="146">
        <f t="shared" si="5"/>
        <v>0</v>
      </c>
      <c r="AQ22" s="146">
        <f t="shared" si="5"/>
        <v>0</v>
      </c>
      <c r="AR22" s="146">
        <f t="shared" si="5"/>
        <v>0</v>
      </c>
      <c r="AS22" s="309">
        <v>0</v>
      </c>
      <c r="AT22" s="149"/>
      <c r="AU22" s="278">
        <v>2.599822062149618E-2</v>
      </c>
      <c r="AV22" s="146">
        <f t="shared" si="18"/>
        <v>2.2748443043809158E-2</v>
      </c>
      <c r="AW22" s="146">
        <f t="shared" si="6"/>
        <v>1.9498665466122136E-2</v>
      </c>
      <c r="AX22" s="146">
        <f t="shared" si="6"/>
        <v>1.6248887888435114E-2</v>
      </c>
      <c r="AY22" s="146">
        <f t="shared" si="6"/>
        <v>1.299911031074809E-2</v>
      </c>
      <c r="AZ22" s="146">
        <f t="shared" si="6"/>
        <v>9.7493327330610662E-3</v>
      </c>
      <c r="BA22" s="146">
        <f t="shared" si="6"/>
        <v>6.4995551553740441E-3</v>
      </c>
      <c r="BB22" s="146">
        <f t="shared" si="6"/>
        <v>3.2497775776870221E-3</v>
      </c>
      <c r="BC22" s="281">
        <v>0</v>
      </c>
      <c r="BD22" s="146">
        <f t="shared" si="19"/>
        <v>9.5680525809258509E-4</v>
      </c>
      <c r="BE22" s="146">
        <f t="shared" si="7"/>
        <v>1.9136105161851702E-3</v>
      </c>
      <c r="BF22" s="146">
        <f t="shared" si="7"/>
        <v>2.8704157742777551E-3</v>
      </c>
      <c r="BG22" s="146">
        <f t="shared" si="7"/>
        <v>3.8272210323703404E-3</v>
      </c>
      <c r="BH22" s="309">
        <v>4.7840262904629257E-3</v>
      </c>
      <c r="BI22" s="149"/>
      <c r="BJ22" s="278">
        <v>0</v>
      </c>
      <c r="BK22" s="146">
        <f t="shared" si="20"/>
        <v>0</v>
      </c>
      <c r="BL22" s="146">
        <f t="shared" si="8"/>
        <v>0</v>
      </c>
      <c r="BM22" s="146">
        <f t="shared" si="8"/>
        <v>0</v>
      </c>
      <c r="BN22" s="146">
        <f t="shared" si="8"/>
        <v>0</v>
      </c>
      <c r="BO22" s="146">
        <f t="shared" si="8"/>
        <v>0</v>
      </c>
      <c r="BP22" s="146">
        <f t="shared" si="8"/>
        <v>0</v>
      </c>
      <c r="BQ22" s="146">
        <f t="shared" si="8"/>
        <v>0</v>
      </c>
      <c r="BR22" s="281">
        <v>0</v>
      </c>
      <c r="BS22" s="146">
        <f t="shared" si="21"/>
        <v>0</v>
      </c>
      <c r="BT22" s="146">
        <f t="shared" si="9"/>
        <v>0</v>
      </c>
      <c r="BU22" s="146">
        <f t="shared" si="9"/>
        <v>0</v>
      </c>
      <c r="BV22" s="146">
        <f t="shared" si="9"/>
        <v>0</v>
      </c>
      <c r="BW22" s="309">
        <v>0</v>
      </c>
      <c r="BX22" s="149"/>
      <c r="BY22" s="278">
        <v>0</v>
      </c>
      <c r="BZ22" s="146">
        <f t="shared" si="22"/>
        <v>0</v>
      </c>
      <c r="CA22" s="146">
        <f t="shared" si="10"/>
        <v>0</v>
      </c>
      <c r="CB22" s="146">
        <f t="shared" si="10"/>
        <v>0</v>
      </c>
      <c r="CC22" s="146">
        <f t="shared" si="10"/>
        <v>0</v>
      </c>
      <c r="CD22" s="146">
        <f t="shared" si="10"/>
        <v>0</v>
      </c>
      <c r="CE22" s="146">
        <f t="shared" si="10"/>
        <v>0</v>
      </c>
      <c r="CF22" s="146">
        <f t="shared" si="10"/>
        <v>0</v>
      </c>
      <c r="CG22" s="281">
        <v>0</v>
      </c>
      <c r="CH22" s="146">
        <f t="shared" si="23"/>
        <v>0</v>
      </c>
      <c r="CI22" s="146">
        <f t="shared" si="11"/>
        <v>0</v>
      </c>
      <c r="CJ22" s="146">
        <f t="shared" si="11"/>
        <v>0</v>
      </c>
      <c r="CK22" s="146">
        <f t="shared" si="11"/>
        <v>0</v>
      </c>
      <c r="CL22" s="309">
        <v>0</v>
      </c>
    </row>
    <row r="23" spans="1:90" x14ac:dyDescent="0.25">
      <c r="A23" s="2" t="s">
        <v>44</v>
      </c>
      <c r="B23" s="278">
        <v>2.9913818726595132E-3</v>
      </c>
      <c r="C23" s="146">
        <f t="shared" si="12"/>
        <v>2.6174591385770742E-3</v>
      </c>
      <c r="D23" s="146">
        <f t="shared" si="0"/>
        <v>2.2435364044946348E-3</v>
      </c>
      <c r="E23" s="146">
        <f t="shared" si="0"/>
        <v>1.8696136704121958E-3</v>
      </c>
      <c r="F23" s="146">
        <f t="shared" si="0"/>
        <v>1.4956909363297566E-3</v>
      </c>
      <c r="G23" s="146">
        <f t="shared" si="0"/>
        <v>1.1217682022473174E-3</v>
      </c>
      <c r="H23" s="146">
        <f t="shared" si="0"/>
        <v>7.4784546816487841E-4</v>
      </c>
      <c r="I23" s="146">
        <f t="shared" si="0"/>
        <v>3.7392273408243899E-4</v>
      </c>
      <c r="J23" s="281">
        <v>0</v>
      </c>
      <c r="K23" s="146">
        <f t="shared" si="13"/>
        <v>1.1692073773465315E-6</v>
      </c>
      <c r="L23" s="146">
        <f t="shared" si="1"/>
        <v>2.338414754693063E-6</v>
      </c>
      <c r="M23" s="146">
        <f t="shared" si="1"/>
        <v>3.5076221320395945E-6</v>
      </c>
      <c r="N23" s="146">
        <f t="shared" si="1"/>
        <v>4.676829509386126E-6</v>
      </c>
      <c r="O23" s="309">
        <v>5.8460368867326579E-6</v>
      </c>
      <c r="P23" s="149"/>
      <c r="Q23" s="278">
        <v>0.28926960356671594</v>
      </c>
      <c r="R23" s="146">
        <f t="shared" si="14"/>
        <v>0.29122554266851036</v>
      </c>
      <c r="S23" s="146">
        <f t="shared" si="2"/>
        <v>0.29318148177030473</v>
      </c>
      <c r="T23" s="146">
        <f t="shared" si="2"/>
        <v>0.29513742087209915</v>
      </c>
      <c r="U23" s="146">
        <f t="shared" si="2"/>
        <v>0.29709335997389352</v>
      </c>
      <c r="V23" s="146">
        <f t="shared" si="2"/>
        <v>0.29904929907568795</v>
      </c>
      <c r="W23" s="146">
        <f t="shared" si="2"/>
        <v>0.30100523817748237</v>
      </c>
      <c r="X23" s="146">
        <f t="shared" si="2"/>
        <v>0.30296117727927674</v>
      </c>
      <c r="Y23" s="281">
        <v>0.30491711638107116</v>
      </c>
      <c r="Z23" s="146">
        <f t="shared" si="15"/>
        <v>0.30372525400379213</v>
      </c>
      <c r="AA23" s="146">
        <f t="shared" si="3"/>
        <v>0.3025333916265131</v>
      </c>
      <c r="AB23" s="146">
        <f t="shared" si="3"/>
        <v>0.30134152924923402</v>
      </c>
      <c r="AC23" s="146">
        <f t="shared" si="3"/>
        <v>0.30014966687195499</v>
      </c>
      <c r="AD23" s="309">
        <v>0.29895780449467596</v>
      </c>
      <c r="AE23" s="149"/>
      <c r="AF23" s="278">
        <v>1.0783996549121103E-2</v>
      </c>
      <c r="AG23" s="146">
        <f t="shared" si="16"/>
        <v>1.0486240637009279E-2</v>
      </c>
      <c r="AH23" s="146">
        <f t="shared" si="4"/>
        <v>1.0188484724897456E-2</v>
      </c>
      <c r="AI23" s="146">
        <f t="shared" si="4"/>
        <v>9.8907288127856336E-3</v>
      </c>
      <c r="AJ23" s="146">
        <f t="shared" si="4"/>
        <v>9.5929729006738098E-3</v>
      </c>
      <c r="AK23" s="146">
        <f t="shared" si="4"/>
        <v>9.295216988561986E-3</v>
      </c>
      <c r="AL23" s="146">
        <f t="shared" si="4"/>
        <v>8.9974610764501639E-3</v>
      </c>
      <c r="AM23" s="146">
        <f t="shared" si="4"/>
        <v>8.6997051643383401E-3</v>
      </c>
      <c r="AN23" s="281">
        <v>8.4019492522265163E-3</v>
      </c>
      <c r="AO23" s="146">
        <f t="shared" si="17"/>
        <v>7.9236453744985745E-3</v>
      </c>
      <c r="AP23" s="146">
        <f t="shared" si="5"/>
        <v>7.4453414967706345E-3</v>
      </c>
      <c r="AQ23" s="146">
        <f t="shared" si="5"/>
        <v>6.9670376190426936E-3</v>
      </c>
      <c r="AR23" s="146">
        <f t="shared" si="5"/>
        <v>6.4887337413147526E-3</v>
      </c>
      <c r="AS23" s="309">
        <v>6.0104298635868117E-3</v>
      </c>
      <c r="AT23" s="149"/>
      <c r="AU23" s="278">
        <v>3.3272234191937056E-3</v>
      </c>
      <c r="AV23" s="146">
        <f t="shared" si="18"/>
        <v>3.1943031760606551E-3</v>
      </c>
      <c r="AW23" s="146">
        <f t="shared" si="6"/>
        <v>3.0613829329276046E-3</v>
      </c>
      <c r="AX23" s="146">
        <f t="shared" si="6"/>
        <v>2.9284626897945541E-3</v>
      </c>
      <c r="AY23" s="146">
        <f t="shared" si="6"/>
        <v>2.7955424466615036E-3</v>
      </c>
      <c r="AZ23" s="146">
        <f t="shared" si="6"/>
        <v>2.6626222035284535E-3</v>
      </c>
      <c r="BA23" s="146">
        <f t="shared" si="6"/>
        <v>2.529701960395403E-3</v>
      </c>
      <c r="BB23" s="146">
        <f t="shared" si="6"/>
        <v>2.3967817172623525E-3</v>
      </c>
      <c r="BC23" s="281">
        <v>2.2638614741293021E-3</v>
      </c>
      <c r="BD23" s="146">
        <f t="shared" si="19"/>
        <v>2.0138474642019985E-3</v>
      </c>
      <c r="BE23" s="146">
        <f t="shared" si="7"/>
        <v>1.7638334542746954E-3</v>
      </c>
      <c r="BF23" s="146">
        <f t="shared" si="7"/>
        <v>1.5138194443473918E-3</v>
      </c>
      <c r="BG23" s="146">
        <f t="shared" si="7"/>
        <v>1.2638054344200885E-3</v>
      </c>
      <c r="BH23" s="309">
        <v>1.0137914244927851E-3</v>
      </c>
      <c r="BI23" s="149"/>
      <c r="BJ23" s="278">
        <v>0</v>
      </c>
      <c r="BK23" s="146">
        <f t="shared" si="20"/>
        <v>0</v>
      </c>
      <c r="BL23" s="146">
        <f t="shared" si="8"/>
        <v>0</v>
      </c>
      <c r="BM23" s="146">
        <f t="shared" si="8"/>
        <v>0</v>
      </c>
      <c r="BN23" s="146">
        <f t="shared" si="8"/>
        <v>0</v>
      </c>
      <c r="BO23" s="146">
        <f t="shared" si="8"/>
        <v>0</v>
      </c>
      <c r="BP23" s="146">
        <f t="shared" si="8"/>
        <v>0</v>
      </c>
      <c r="BQ23" s="146">
        <f t="shared" si="8"/>
        <v>0</v>
      </c>
      <c r="BR23" s="281">
        <v>0</v>
      </c>
      <c r="BS23" s="146">
        <f t="shared" si="21"/>
        <v>0</v>
      </c>
      <c r="BT23" s="146">
        <f t="shared" si="9"/>
        <v>0</v>
      </c>
      <c r="BU23" s="146">
        <f t="shared" si="9"/>
        <v>0</v>
      </c>
      <c r="BV23" s="146">
        <f t="shared" si="9"/>
        <v>0</v>
      </c>
      <c r="BW23" s="309">
        <v>0</v>
      </c>
      <c r="BX23" s="149"/>
      <c r="BY23" s="278">
        <v>0</v>
      </c>
      <c r="BZ23" s="146">
        <f t="shared" si="22"/>
        <v>0</v>
      </c>
      <c r="CA23" s="146">
        <f t="shared" si="10"/>
        <v>0</v>
      </c>
      <c r="CB23" s="146">
        <f t="shared" si="10"/>
        <v>0</v>
      </c>
      <c r="CC23" s="146">
        <f t="shared" si="10"/>
        <v>0</v>
      </c>
      <c r="CD23" s="146">
        <f t="shared" si="10"/>
        <v>0</v>
      </c>
      <c r="CE23" s="146">
        <f t="shared" si="10"/>
        <v>0</v>
      </c>
      <c r="CF23" s="146">
        <f t="shared" si="10"/>
        <v>0</v>
      </c>
      <c r="CG23" s="281">
        <v>0</v>
      </c>
      <c r="CH23" s="146">
        <f t="shared" si="23"/>
        <v>0</v>
      </c>
      <c r="CI23" s="146">
        <f t="shared" si="11"/>
        <v>0</v>
      </c>
      <c r="CJ23" s="146">
        <f t="shared" si="11"/>
        <v>0</v>
      </c>
      <c r="CK23" s="146">
        <f t="shared" si="11"/>
        <v>0</v>
      </c>
      <c r="CL23" s="309">
        <v>0</v>
      </c>
    </row>
    <row r="24" spans="1:90" x14ac:dyDescent="0.25">
      <c r="A24" s="2" t="s">
        <v>45</v>
      </c>
      <c r="B24" s="278">
        <v>6.2504474357201198E-3</v>
      </c>
      <c r="C24" s="146">
        <f t="shared" si="12"/>
        <v>8.0281540472994517E-3</v>
      </c>
      <c r="D24" s="146">
        <f t="shared" si="0"/>
        <v>9.805860658878781E-3</v>
      </c>
      <c r="E24" s="146">
        <f t="shared" si="0"/>
        <v>1.1583567270458114E-2</v>
      </c>
      <c r="F24" s="146">
        <f t="shared" si="0"/>
        <v>1.3361273882037443E-2</v>
      </c>
      <c r="G24" s="146">
        <f t="shared" si="0"/>
        <v>1.5138980493616776E-2</v>
      </c>
      <c r="H24" s="146">
        <f t="shared" si="0"/>
        <v>1.6916687105196105E-2</v>
      </c>
      <c r="I24" s="146">
        <f t="shared" si="0"/>
        <v>1.8694393716775438E-2</v>
      </c>
      <c r="J24" s="281">
        <v>2.0472100328354767E-2</v>
      </c>
      <c r="K24" s="146">
        <f t="shared" si="13"/>
        <v>1.8448746740525584E-2</v>
      </c>
      <c r="L24" s="146">
        <f t="shared" si="1"/>
        <v>1.6425393152696401E-2</v>
      </c>
      <c r="M24" s="146">
        <f t="shared" si="1"/>
        <v>1.4402039564867219E-2</v>
      </c>
      <c r="N24" s="146">
        <f t="shared" si="1"/>
        <v>1.2378685977038036E-2</v>
      </c>
      <c r="O24" s="309">
        <v>1.0355332389208853E-2</v>
      </c>
      <c r="P24" s="149"/>
      <c r="Q24" s="278">
        <v>4.3663336387428815E-3</v>
      </c>
      <c r="R24" s="146">
        <f t="shared" si="14"/>
        <v>4.5762771363252542E-3</v>
      </c>
      <c r="S24" s="146">
        <f t="shared" si="2"/>
        <v>4.7862206339076268E-3</v>
      </c>
      <c r="T24" s="146">
        <f t="shared" si="2"/>
        <v>4.9961641314899994E-3</v>
      </c>
      <c r="U24" s="146">
        <f t="shared" si="2"/>
        <v>5.2061076290723721E-3</v>
      </c>
      <c r="V24" s="146">
        <f t="shared" si="2"/>
        <v>5.4160511266547438E-3</v>
      </c>
      <c r="W24" s="146">
        <f t="shared" si="2"/>
        <v>5.6259946242371165E-3</v>
      </c>
      <c r="X24" s="146">
        <f t="shared" si="2"/>
        <v>5.8359381218194891E-3</v>
      </c>
      <c r="Y24" s="281">
        <v>6.0458816194018617E-3</v>
      </c>
      <c r="Z24" s="146">
        <f t="shared" si="15"/>
        <v>6.3092138142116175E-3</v>
      </c>
      <c r="AA24" s="146">
        <f t="shared" si="3"/>
        <v>6.5725460090213733E-3</v>
      </c>
      <c r="AB24" s="146">
        <f t="shared" si="3"/>
        <v>6.8358782038311292E-3</v>
      </c>
      <c r="AC24" s="146">
        <f t="shared" si="3"/>
        <v>7.099210398640885E-3</v>
      </c>
      <c r="AD24" s="309">
        <v>7.3625425934506408E-3</v>
      </c>
      <c r="AE24" s="149"/>
      <c r="AF24" s="278">
        <v>0</v>
      </c>
      <c r="AG24" s="146">
        <f t="shared" si="16"/>
        <v>3.5008121884277151E-4</v>
      </c>
      <c r="AH24" s="146">
        <f t="shared" si="4"/>
        <v>7.0016243768554302E-4</v>
      </c>
      <c r="AI24" s="146">
        <f t="shared" si="4"/>
        <v>1.0502436565283145E-3</v>
      </c>
      <c r="AJ24" s="146">
        <f t="shared" si="4"/>
        <v>1.400324875371086E-3</v>
      </c>
      <c r="AK24" s="146">
        <f t="shared" si="4"/>
        <v>1.7504060942138576E-3</v>
      </c>
      <c r="AL24" s="146">
        <f t="shared" si="4"/>
        <v>2.1004873130566291E-3</v>
      </c>
      <c r="AM24" s="146">
        <f t="shared" si="4"/>
        <v>2.4505685318994006E-3</v>
      </c>
      <c r="AN24" s="281">
        <v>2.8006497507421721E-3</v>
      </c>
      <c r="AO24" s="146">
        <f t="shared" si="17"/>
        <v>6.7719125114743834E-3</v>
      </c>
      <c r="AP24" s="146">
        <f t="shared" si="5"/>
        <v>1.0743175272206595E-2</v>
      </c>
      <c r="AQ24" s="146">
        <f t="shared" si="5"/>
        <v>1.4714438032938806E-2</v>
      </c>
      <c r="AR24" s="146">
        <f t="shared" si="5"/>
        <v>1.8685700793671017E-2</v>
      </c>
      <c r="AS24" s="309">
        <v>2.265696355440323E-2</v>
      </c>
      <c r="AT24" s="149"/>
      <c r="AU24" s="278">
        <v>2.0366380465425388E-3</v>
      </c>
      <c r="AV24" s="146">
        <f t="shared" si="18"/>
        <v>1.9450656716615111E-3</v>
      </c>
      <c r="AW24" s="146">
        <f t="shared" si="6"/>
        <v>1.8534932967804833E-3</v>
      </c>
      <c r="AX24" s="146">
        <f t="shared" si="6"/>
        <v>1.7619209218994558E-3</v>
      </c>
      <c r="AY24" s="146">
        <f t="shared" si="6"/>
        <v>1.6703485470184278E-3</v>
      </c>
      <c r="AZ24" s="146">
        <f t="shared" si="6"/>
        <v>1.5787761721374003E-3</v>
      </c>
      <c r="BA24" s="146">
        <f t="shared" si="6"/>
        <v>1.4872037972563726E-3</v>
      </c>
      <c r="BB24" s="146">
        <f t="shared" si="6"/>
        <v>1.3956314223753448E-3</v>
      </c>
      <c r="BC24" s="281">
        <v>1.3040590474943171E-3</v>
      </c>
      <c r="BD24" s="146">
        <f t="shared" si="19"/>
        <v>1.2761024558086403E-3</v>
      </c>
      <c r="BE24" s="146">
        <f t="shared" si="7"/>
        <v>1.2481458641229633E-3</v>
      </c>
      <c r="BF24" s="146">
        <f t="shared" si="7"/>
        <v>1.2201892724372865E-3</v>
      </c>
      <c r="BG24" s="146">
        <f t="shared" si="7"/>
        <v>1.1922326807516095E-3</v>
      </c>
      <c r="BH24" s="309">
        <v>1.1642760890659327E-3</v>
      </c>
      <c r="BI24" s="149"/>
      <c r="BJ24" s="278">
        <v>0</v>
      </c>
      <c r="BK24" s="146">
        <f t="shared" si="20"/>
        <v>0</v>
      </c>
      <c r="BL24" s="146">
        <f t="shared" si="8"/>
        <v>0</v>
      </c>
      <c r="BM24" s="146">
        <f t="shared" si="8"/>
        <v>0</v>
      </c>
      <c r="BN24" s="146">
        <f t="shared" si="8"/>
        <v>0</v>
      </c>
      <c r="BO24" s="146">
        <f t="shared" si="8"/>
        <v>0</v>
      </c>
      <c r="BP24" s="146">
        <f t="shared" si="8"/>
        <v>0</v>
      </c>
      <c r="BQ24" s="146">
        <f t="shared" si="8"/>
        <v>0</v>
      </c>
      <c r="BR24" s="281">
        <v>0</v>
      </c>
      <c r="BS24" s="146">
        <f t="shared" si="21"/>
        <v>0</v>
      </c>
      <c r="BT24" s="146">
        <f t="shared" si="9"/>
        <v>0</v>
      </c>
      <c r="BU24" s="146">
        <f t="shared" si="9"/>
        <v>0</v>
      </c>
      <c r="BV24" s="146">
        <f t="shared" si="9"/>
        <v>0</v>
      </c>
      <c r="BW24" s="309">
        <v>0</v>
      </c>
      <c r="BX24" s="149"/>
      <c r="BY24" s="278">
        <v>0</v>
      </c>
      <c r="BZ24" s="146">
        <f t="shared" si="22"/>
        <v>0</v>
      </c>
      <c r="CA24" s="146">
        <f t="shared" si="10"/>
        <v>0</v>
      </c>
      <c r="CB24" s="146">
        <f t="shared" si="10"/>
        <v>0</v>
      </c>
      <c r="CC24" s="146">
        <f t="shared" si="10"/>
        <v>0</v>
      </c>
      <c r="CD24" s="146">
        <f t="shared" si="10"/>
        <v>0</v>
      </c>
      <c r="CE24" s="146">
        <f t="shared" si="10"/>
        <v>0</v>
      </c>
      <c r="CF24" s="146">
        <f t="shared" si="10"/>
        <v>0</v>
      </c>
      <c r="CG24" s="281">
        <v>0</v>
      </c>
      <c r="CH24" s="146">
        <f t="shared" si="23"/>
        <v>0</v>
      </c>
      <c r="CI24" s="146">
        <f t="shared" si="11"/>
        <v>0</v>
      </c>
      <c r="CJ24" s="146">
        <f t="shared" si="11"/>
        <v>0</v>
      </c>
      <c r="CK24" s="146">
        <f t="shared" si="11"/>
        <v>0</v>
      </c>
      <c r="CL24" s="309">
        <v>0</v>
      </c>
    </row>
    <row r="25" spans="1:90" x14ac:dyDescent="0.25">
      <c r="A25" s="2" t="s">
        <v>46</v>
      </c>
      <c r="B25" s="278">
        <v>1.6858253488311947E-2</v>
      </c>
      <c r="C25" s="146">
        <f t="shared" si="12"/>
        <v>1.6667662056851353E-2</v>
      </c>
      <c r="D25" s="146">
        <f t="shared" si="0"/>
        <v>1.647707062539076E-2</v>
      </c>
      <c r="E25" s="146">
        <f t="shared" si="0"/>
        <v>1.6286479193930167E-2</v>
      </c>
      <c r="F25" s="146">
        <f t="shared" si="0"/>
        <v>1.6095887762469573E-2</v>
      </c>
      <c r="G25" s="146">
        <f t="shared" si="0"/>
        <v>1.590529633100898E-2</v>
      </c>
      <c r="H25" s="146">
        <f t="shared" si="0"/>
        <v>1.5714704899548387E-2</v>
      </c>
      <c r="I25" s="146">
        <f t="shared" si="0"/>
        <v>1.5524113468087792E-2</v>
      </c>
      <c r="J25" s="281">
        <v>1.5333522036627198E-2</v>
      </c>
      <c r="K25" s="146">
        <f t="shared" si="13"/>
        <v>1.538175435557497E-2</v>
      </c>
      <c r="L25" s="146">
        <f t="shared" si="1"/>
        <v>1.5429986674522739E-2</v>
      </c>
      <c r="M25" s="146">
        <f t="shared" si="1"/>
        <v>1.5478218993470511E-2</v>
      </c>
      <c r="N25" s="146">
        <f t="shared" si="1"/>
        <v>1.5526451312418281E-2</v>
      </c>
      <c r="O25" s="309">
        <v>1.5574683631366052E-2</v>
      </c>
      <c r="P25" s="149"/>
      <c r="Q25" s="278">
        <v>2.4549667045140702E-3</v>
      </c>
      <c r="R25" s="146">
        <f t="shared" si="14"/>
        <v>2.1480958664498112E-3</v>
      </c>
      <c r="S25" s="146">
        <f t="shared" si="2"/>
        <v>1.8412250283855527E-3</v>
      </c>
      <c r="T25" s="146">
        <f t="shared" si="2"/>
        <v>1.5343541903212938E-3</v>
      </c>
      <c r="U25" s="146">
        <f t="shared" si="2"/>
        <v>1.2274833522570351E-3</v>
      </c>
      <c r="V25" s="146">
        <f t="shared" si="2"/>
        <v>9.2061251419277637E-4</v>
      </c>
      <c r="W25" s="146">
        <f t="shared" si="2"/>
        <v>6.1374167612851744E-4</v>
      </c>
      <c r="X25" s="146">
        <f t="shared" si="2"/>
        <v>3.0687083806425893E-4</v>
      </c>
      <c r="Y25" s="281">
        <v>0</v>
      </c>
      <c r="Z25" s="146">
        <f t="shared" si="15"/>
        <v>0</v>
      </c>
      <c r="AA25" s="146">
        <f t="shared" si="3"/>
        <v>0</v>
      </c>
      <c r="AB25" s="146">
        <f t="shared" si="3"/>
        <v>0</v>
      </c>
      <c r="AC25" s="146">
        <f t="shared" si="3"/>
        <v>0</v>
      </c>
      <c r="AD25" s="309">
        <v>0</v>
      </c>
      <c r="AE25" s="149"/>
      <c r="AF25" s="278">
        <v>5.1223983608325238E-3</v>
      </c>
      <c r="AG25" s="146">
        <f t="shared" si="16"/>
        <v>4.545113185120157E-3</v>
      </c>
      <c r="AH25" s="146">
        <f t="shared" si="4"/>
        <v>3.9678280094077902E-3</v>
      </c>
      <c r="AI25" s="146">
        <f t="shared" si="4"/>
        <v>3.3905428336954242E-3</v>
      </c>
      <c r="AJ25" s="146">
        <f t="shared" si="4"/>
        <v>2.8132576579830574E-3</v>
      </c>
      <c r="AK25" s="146">
        <f t="shared" si="4"/>
        <v>2.2359724822706905E-3</v>
      </c>
      <c r="AL25" s="146">
        <f t="shared" si="4"/>
        <v>1.6586873065583241E-3</v>
      </c>
      <c r="AM25" s="146">
        <f t="shared" si="4"/>
        <v>1.0814021308459577E-3</v>
      </c>
      <c r="AN25" s="281">
        <v>5.0411695513359102E-4</v>
      </c>
      <c r="AO25" s="146">
        <f t="shared" si="17"/>
        <v>4.032935641068728E-4</v>
      </c>
      <c r="AP25" s="146">
        <f t="shared" si="5"/>
        <v>3.0247017308015459E-4</v>
      </c>
      <c r="AQ25" s="146">
        <f t="shared" si="5"/>
        <v>2.0164678205343643E-4</v>
      </c>
      <c r="AR25" s="146">
        <f t="shared" si="5"/>
        <v>1.0082339102671821E-4</v>
      </c>
      <c r="AS25" s="309">
        <v>0</v>
      </c>
      <c r="AT25" s="149"/>
      <c r="AU25" s="278">
        <v>5.788339711226163E-4</v>
      </c>
      <c r="AV25" s="146">
        <f t="shared" si="18"/>
        <v>5.2401997375705147E-4</v>
      </c>
      <c r="AW25" s="146">
        <f t="shared" si="6"/>
        <v>4.6920597639148653E-4</v>
      </c>
      <c r="AX25" s="146">
        <f t="shared" si="6"/>
        <v>4.1439197902592165E-4</v>
      </c>
      <c r="AY25" s="146">
        <f t="shared" si="6"/>
        <v>3.5957798166035677E-4</v>
      </c>
      <c r="AZ25" s="146">
        <f t="shared" si="6"/>
        <v>3.0476398429479188E-4</v>
      </c>
      <c r="BA25" s="146">
        <f t="shared" si="6"/>
        <v>2.49949986929227E-4</v>
      </c>
      <c r="BB25" s="146">
        <f t="shared" si="6"/>
        <v>1.9513598956366211E-4</v>
      </c>
      <c r="BC25" s="281">
        <v>1.4032199219809723E-4</v>
      </c>
      <c r="BD25" s="146">
        <f t="shared" si="19"/>
        <v>1.1225759375847779E-4</v>
      </c>
      <c r="BE25" s="146">
        <f t="shared" si="7"/>
        <v>8.4193195318858335E-5</v>
      </c>
      <c r="BF25" s="146">
        <f t="shared" si="7"/>
        <v>5.6128796879238881E-5</v>
      </c>
      <c r="BG25" s="146">
        <f t="shared" si="7"/>
        <v>2.806439843961944E-5</v>
      </c>
      <c r="BH25" s="309">
        <v>0</v>
      </c>
      <c r="BI25" s="149"/>
      <c r="BJ25" s="278">
        <v>0</v>
      </c>
      <c r="BK25" s="146">
        <f t="shared" si="20"/>
        <v>0</v>
      </c>
      <c r="BL25" s="146">
        <f t="shared" si="8"/>
        <v>0</v>
      </c>
      <c r="BM25" s="146">
        <f t="shared" si="8"/>
        <v>0</v>
      </c>
      <c r="BN25" s="146">
        <f t="shared" si="8"/>
        <v>0</v>
      </c>
      <c r="BO25" s="146">
        <f t="shared" si="8"/>
        <v>0</v>
      </c>
      <c r="BP25" s="146">
        <f t="shared" si="8"/>
        <v>0</v>
      </c>
      <c r="BQ25" s="146">
        <f t="shared" si="8"/>
        <v>0</v>
      </c>
      <c r="BR25" s="281">
        <v>0</v>
      </c>
      <c r="BS25" s="146">
        <f t="shared" si="21"/>
        <v>0</v>
      </c>
      <c r="BT25" s="146">
        <f t="shared" si="9"/>
        <v>0</v>
      </c>
      <c r="BU25" s="146">
        <f t="shared" si="9"/>
        <v>0</v>
      </c>
      <c r="BV25" s="146">
        <f t="shared" si="9"/>
        <v>0</v>
      </c>
      <c r="BW25" s="309">
        <v>0</v>
      </c>
      <c r="BX25" s="149"/>
      <c r="BY25" s="278">
        <v>0</v>
      </c>
      <c r="BZ25" s="146">
        <f t="shared" si="22"/>
        <v>0</v>
      </c>
      <c r="CA25" s="146">
        <f t="shared" si="10"/>
        <v>0</v>
      </c>
      <c r="CB25" s="146">
        <f t="shared" si="10"/>
        <v>0</v>
      </c>
      <c r="CC25" s="146">
        <f t="shared" si="10"/>
        <v>0</v>
      </c>
      <c r="CD25" s="146">
        <f t="shared" si="10"/>
        <v>0</v>
      </c>
      <c r="CE25" s="146">
        <f t="shared" si="10"/>
        <v>0</v>
      </c>
      <c r="CF25" s="146">
        <f t="shared" si="10"/>
        <v>0</v>
      </c>
      <c r="CG25" s="281">
        <v>0</v>
      </c>
      <c r="CH25" s="146">
        <f t="shared" si="23"/>
        <v>0</v>
      </c>
      <c r="CI25" s="146">
        <f t="shared" si="11"/>
        <v>0</v>
      </c>
      <c r="CJ25" s="146">
        <f t="shared" si="11"/>
        <v>0</v>
      </c>
      <c r="CK25" s="146">
        <f t="shared" si="11"/>
        <v>0</v>
      </c>
      <c r="CL25" s="309">
        <v>0</v>
      </c>
    </row>
    <row r="26" spans="1:90" x14ac:dyDescent="0.25">
      <c r="A26" s="2" t="s">
        <v>43</v>
      </c>
      <c r="B26" s="278">
        <v>2.4635670194053105E-3</v>
      </c>
      <c r="C26" s="146">
        <f t="shared" si="12"/>
        <v>2.1556211419796467E-3</v>
      </c>
      <c r="D26" s="146">
        <f t="shared" si="0"/>
        <v>1.8476752645539829E-3</v>
      </c>
      <c r="E26" s="146">
        <f t="shared" si="0"/>
        <v>1.5397293871283191E-3</v>
      </c>
      <c r="F26" s="146">
        <f t="shared" si="0"/>
        <v>1.2317835097026553E-3</v>
      </c>
      <c r="G26" s="146">
        <f t="shared" si="0"/>
        <v>9.2383763227699145E-4</v>
      </c>
      <c r="H26" s="146">
        <f t="shared" si="0"/>
        <v>6.1589175485132763E-4</v>
      </c>
      <c r="I26" s="146">
        <f t="shared" si="0"/>
        <v>3.0794587742566382E-4</v>
      </c>
      <c r="J26" s="281">
        <v>0</v>
      </c>
      <c r="K26" s="146">
        <f t="shared" si="13"/>
        <v>0</v>
      </c>
      <c r="L26" s="146">
        <f t="shared" si="1"/>
        <v>0</v>
      </c>
      <c r="M26" s="146">
        <f t="shared" si="1"/>
        <v>0</v>
      </c>
      <c r="N26" s="146">
        <f t="shared" si="1"/>
        <v>0</v>
      </c>
      <c r="O26" s="309">
        <v>0</v>
      </c>
      <c r="P26" s="149"/>
      <c r="Q26" s="278">
        <v>0</v>
      </c>
      <c r="R26" s="146">
        <f t="shared" si="14"/>
        <v>0</v>
      </c>
      <c r="S26" s="146">
        <f t="shared" si="2"/>
        <v>0</v>
      </c>
      <c r="T26" s="146">
        <f t="shared" si="2"/>
        <v>0</v>
      </c>
      <c r="U26" s="146">
        <f t="shared" si="2"/>
        <v>0</v>
      </c>
      <c r="V26" s="146">
        <f t="shared" si="2"/>
        <v>0</v>
      </c>
      <c r="W26" s="146">
        <f t="shared" si="2"/>
        <v>0</v>
      </c>
      <c r="X26" s="146">
        <f t="shared" si="2"/>
        <v>0</v>
      </c>
      <c r="Y26" s="281">
        <v>0</v>
      </c>
      <c r="Z26" s="146">
        <f t="shared" si="15"/>
        <v>0</v>
      </c>
      <c r="AA26" s="146">
        <f t="shared" si="3"/>
        <v>0</v>
      </c>
      <c r="AB26" s="146">
        <f t="shared" si="3"/>
        <v>0</v>
      </c>
      <c r="AC26" s="146">
        <f t="shared" si="3"/>
        <v>0</v>
      </c>
      <c r="AD26" s="309">
        <v>0</v>
      </c>
      <c r="AE26" s="149"/>
      <c r="AF26" s="278">
        <v>0</v>
      </c>
      <c r="AG26" s="146">
        <f t="shared" si="16"/>
        <v>2.8006497507421721E-6</v>
      </c>
      <c r="AH26" s="146">
        <f t="shared" si="4"/>
        <v>5.6012995014843443E-6</v>
      </c>
      <c r="AI26" s="146">
        <f t="shared" si="4"/>
        <v>8.4019492522265156E-6</v>
      </c>
      <c r="AJ26" s="146">
        <f t="shared" si="4"/>
        <v>1.1202599002968689E-5</v>
      </c>
      <c r="AK26" s="146">
        <f t="shared" si="4"/>
        <v>1.4003248753710862E-5</v>
      </c>
      <c r="AL26" s="146">
        <f t="shared" si="4"/>
        <v>1.6803898504453031E-5</v>
      </c>
      <c r="AM26" s="146">
        <f t="shared" si="4"/>
        <v>1.9604548255195204E-5</v>
      </c>
      <c r="AN26" s="281">
        <v>2.2405198005937377E-5</v>
      </c>
      <c r="AO26" s="146">
        <f t="shared" si="17"/>
        <v>1.7924158404749902E-5</v>
      </c>
      <c r="AP26" s="146">
        <f t="shared" si="5"/>
        <v>1.3443118803562426E-5</v>
      </c>
      <c r="AQ26" s="146">
        <f t="shared" si="5"/>
        <v>8.9620792023749509E-6</v>
      </c>
      <c r="AR26" s="146">
        <f t="shared" si="5"/>
        <v>4.4810396011874754E-6</v>
      </c>
      <c r="AS26" s="309">
        <v>0</v>
      </c>
      <c r="AT26" s="149"/>
      <c r="AU26" s="278">
        <v>0</v>
      </c>
      <c r="AV26" s="146">
        <f t="shared" si="18"/>
        <v>0</v>
      </c>
      <c r="AW26" s="146">
        <f t="shared" si="6"/>
        <v>0</v>
      </c>
      <c r="AX26" s="146">
        <f t="shared" si="6"/>
        <v>0</v>
      </c>
      <c r="AY26" s="146">
        <f t="shared" si="6"/>
        <v>0</v>
      </c>
      <c r="AZ26" s="146">
        <f t="shared" si="6"/>
        <v>0</v>
      </c>
      <c r="BA26" s="146">
        <f t="shared" si="6"/>
        <v>0</v>
      </c>
      <c r="BB26" s="146">
        <f t="shared" si="6"/>
        <v>0</v>
      </c>
      <c r="BC26" s="281">
        <v>0</v>
      </c>
      <c r="BD26" s="146">
        <f t="shared" si="19"/>
        <v>0</v>
      </c>
      <c r="BE26" s="146">
        <f t="shared" si="7"/>
        <v>0</v>
      </c>
      <c r="BF26" s="146">
        <f t="shared" si="7"/>
        <v>0</v>
      </c>
      <c r="BG26" s="146">
        <f t="shared" si="7"/>
        <v>0</v>
      </c>
      <c r="BH26" s="309">
        <v>0</v>
      </c>
      <c r="BI26" s="149"/>
      <c r="BJ26" s="278">
        <v>0</v>
      </c>
      <c r="BK26" s="146">
        <f t="shared" si="20"/>
        <v>0</v>
      </c>
      <c r="BL26" s="146">
        <f t="shared" si="8"/>
        <v>0</v>
      </c>
      <c r="BM26" s="146">
        <f t="shared" si="8"/>
        <v>0</v>
      </c>
      <c r="BN26" s="146">
        <f t="shared" si="8"/>
        <v>0</v>
      </c>
      <c r="BO26" s="146">
        <f t="shared" si="8"/>
        <v>0</v>
      </c>
      <c r="BP26" s="146">
        <f t="shared" si="8"/>
        <v>0</v>
      </c>
      <c r="BQ26" s="146">
        <f t="shared" si="8"/>
        <v>0</v>
      </c>
      <c r="BR26" s="281">
        <v>0</v>
      </c>
      <c r="BS26" s="146">
        <f t="shared" si="21"/>
        <v>0</v>
      </c>
      <c r="BT26" s="146">
        <f t="shared" si="9"/>
        <v>0</v>
      </c>
      <c r="BU26" s="146">
        <f t="shared" si="9"/>
        <v>0</v>
      </c>
      <c r="BV26" s="146">
        <f t="shared" si="9"/>
        <v>0</v>
      </c>
      <c r="BW26" s="309">
        <v>0</v>
      </c>
      <c r="BX26" s="149"/>
      <c r="BY26" s="278">
        <v>0</v>
      </c>
      <c r="BZ26" s="146">
        <f t="shared" si="22"/>
        <v>0</v>
      </c>
      <c r="CA26" s="146">
        <f t="shared" si="10"/>
        <v>0</v>
      </c>
      <c r="CB26" s="146">
        <f t="shared" si="10"/>
        <v>0</v>
      </c>
      <c r="CC26" s="146">
        <f t="shared" si="10"/>
        <v>0</v>
      </c>
      <c r="CD26" s="146">
        <f t="shared" si="10"/>
        <v>0</v>
      </c>
      <c r="CE26" s="146">
        <f t="shared" si="10"/>
        <v>0</v>
      </c>
      <c r="CF26" s="146">
        <f t="shared" si="10"/>
        <v>0</v>
      </c>
      <c r="CG26" s="281">
        <v>0</v>
      </c>
      <c r="CH26" s="146">
        <f t="shared" si="23"/>
        <v>0</v>
      </c>
      <c r="CI26" s="146">
        <f t="shared" si="11"/>
        <v>0</v>
      </c>
      <c r="CJ26" s="146">
        <f t="shared" si="11"/>
        <v>0</v>
      </c>
      <c r="CK26" s="146">
        <f t="shared" si="11"/>
        <v>0</v>
      </c>
      <c r="CL26" s="309">
        <v>0</v>
      </c>
    </row>
    <row r="27" spans="1:90" x14ac:dyDescent="0.25">
      <c r="A27" s="2" t="s">
        <v>47</v>
      </c>
      <c r="B27" s="278">
        <v>0</v>
      </c>
      <c r="C27" s="146">
        <f t="shared" si="12"/>
        <v>0</v>
      </c>
      <c r="D27" s="146">
        <f t="shared" si="12"/>
        <v>0</v>
      </c>
      <c r="E27" s="146">
        <f t="shared" si="12"/>
        <v>0</v>
      </c>
      <c r="F27" s="146">
        <f t="shared" si="12"/>
        <v>0</v>
      </c>
      <c r="G27" s="146">
        <f t="shared" si="12"/>
        <v>0</v>
      </c>
      <c r="H27" s="146">
        <f t="shared" si="12"/>
        <v>0</v>
      </c>
      <c r="I27" s="146">
        <f t="shared" si="12"/>
        <v>0</v>
      </c>
      <c r="J27" s="281">
        <v>0</v>
      </c>
      <c r="K27" s="146">
        <f t="shared" si="13"/>
        <v>0</v>
      </c>
      <c r="L27" s="146">
        <f t="shared" si="13"/>
        <v>0</v>
      </c>
      <c r="M27" s="146">
        <f t="shared" si="13"/>
        <v>0</v>
      </c>
      <c r="N27" s="146">
        <f t="shared" si="13"/>
        <v>0</v>
      </c>
      <c r="O27" s="309">
        <v>0</v>
      </c>
      <c r="P27" s="149"/>
      <c r="Q27" s="278">
        <v>2.9810309983385138E-3</v>
      </c>
      <c r="R27" s="146">
        <f t="shared" si="14"/>
        <v>3.0975337268228436E-3</v>
      </c>
      <c r="S27" s="146">
        <f t="shared" si="14"/>
        <v>3.2140364553071739E-3</v>
      </c>
      <c r="T27" s="146">
        <f t="shared" si="14"/>
        <v>3.3305391837915037E-3</v>
      </c>
      <c r="U27" s="146">
        <f t="shared" si="14"/>
        <v>3.4470419122758335E-3</v>
      </c>
      <c r="V27" s="146">
        <f t="shared" si="14"/>
        <v>3.5635446407601638E-3</v>
      </c>
      <c r="W27" s="146">
        <f t="shared" si="14"/>
        <v>3.6800473692444936E-3</v>
      </c>
      <c r="X27" s="146">
        <f t="shared" si="14"/>
        <v>3.7965500977288234E-3</v>
      </c>
      <c r="Y27" s="281">
        <v>3.9130528262131536E-3</v>
      </c>
      <c r="Z27" s="146">
        <f t="shared" si="15"/>
        <v>3.8212487265288546E-3</v>
      </c>
      <c r="AA27" s="146">
        <f t="shared" si="15"/>
        <v>3.7294446268445556E-3</v>
      </c>
      <c r="AB27" s="146">
        <f t="shared" si="15"/>
        <v>3.6376405271602566E-3</v>
      </c>
      <c r="AC27" s="146">
        <f t="shared" si="15"/>
        <v>3.5458364274759575E-3</v>
      </c>
      <c r="AD27" s="309">
        <v>3.4540323277916585E-3</v>
      </c>
      <c r="AE27" s="149"/>
      <c r="AF27" s="278">
        <v>0</v>
      </c>
      <c r="AG27" s="146">
        <f t="shared" si="16"/>
        <v>0</v>
      </c>
      <c r="AH27" s="146">
        <f t="shared" si="16"/>
        <v>0</v>
      </c>
      <c r="AI27" s="146">
        <f t="shared" si="16"/>
        <v>0</v>
      </c>
      <c r="AJ27" s="146">
        <f t="shared" si="16"/>
        <v>0</v>
      </c>
      <c r="AK27" s="146">
        <f t="shared" si="16"/>
        <v>0</v>
      </c>
      <c r="AL27" s="146">
        <f t="shared" si="16"/>
        <v>0</v>
      </c>
      <c r="AM27" s="146">
        <f t="shared" si="16"/>
        <v>0</v>
      </c>
      <c r="AN27" s="281">
        <v>0</v>
      </c>
      <c r="AO27" s="146">
        <f t="shared" si="17"/>
        <v>0</v>
      </c>
      <c r="AP27" s="146">
        <f t="shared" si="5"/>
        <v>0</v>
      </c>
      <c r="AQ27" s="146">
        <f t="shared" si="5"/>
        <v>0</v>
      </c>
      <c r="AR27" s="146">
        <f t="shared" si="5"/>
        <v>0</v>
      </c>
      <c r="AS27" s="309">
        <v>0</v>
      </c>
      <c r="AT27" s="149"/>
      <c r="AU27" s="278">
        <v>0</v>
      </c>
      <c r="AV27" s="146">
        <f t="shared" si="18"/>
        <v>0</v>
      </c>
      <c r="AW27" s="146">
        <f t="shared" si="18"/>
        <v>0</v>
      </c>
      <c r="AX27" s="146">
        <f t="shared" si="18"/>
        <v>0</v>
      </c>
      <c r="AY27" s="146">
        <f t="shared" si="18"/>
        <v>0</v>
      </c>
      <c r="AZ27" s="146">
        <f t="shared" si="18"/>
        <v>0</v>
      </c>
      <c r="BA27" s="146">
        <f t="shared" si="18"/>
        <v>0</v>
      </c>
      <c r="BB27" s="146">
        <f t="shared" si="18"/>
        <v>0</v>
      </c>
      <c r="BC27" s="281">
        <v>0</v>
      </c>
      <c r="BD27" s="146">
        <f t="shared" si="19"/>
        <v>0</v>
      </c>
      <c r="BE27" s="146">
        <f t="shared" si="19"/>
        <v>0</v>
      </c>
      <c r="BF27" s="146">
        <f t="shared" si="19"/>
        <v>0</v>
      </c>
      <c r="BG27" s="146">
        <f t="shared" si="19"/>
        <v>0</v>
      </c>
      <c r="BH27" s="309">
        <v>0</v>
      </c>
      <c r="BI27" s="149"/>
      <c r="BJ27" s="278">
        <v>0</v>
      </c>
      <c r="BK27" s="146">
        <f t="shared" si="20"/>
        <v>0</v>
      </c>
      <c r="BL27" s="146">
        <f t="shared" si="20"/>
        <v>0</v>
      </c>
      <c r="BM27" s="146">
        <f t="shared" si="20"/>
        <v>0</v>
      </c>
      <c r="BN27" s="146">
        <f t="shared" si="20"/>
        <v>0</v>
      </c>
      <c r="BO27" s="146">
        <f t="shared" si="20"/>
        <v>0</v>
      </c>
      <c r="BP27" s="146">
        <f t="shared" si="20"/>
        <v>0</v>
      </c>
      <c r="BQ27" s="146">
        <f t="shared" si="20"/>
        <v>0</v>
      </c>
      <c r="BR27" s="281">
        <v>0</v>
      </c>
      <c r="BS27" s="146">
        <f t="shared" si="21"/>
        <v>0</v>
      </c>
      <c r="BT27" s="146">
        <f t="shared" si="21"/>
        <v>0</v>
      </c>
      <c r="BU27" s="146">
        <f t="shared" si="21"/>
        <v>0</v>
      </c>
      <c r="BV27" s="146">
        <f t="shared" si="21"/>
        <v>0</v>
      </c>
      <c r="BW27" s="309">
        <v>0</v>
      </c>
      <c r="BX27" s="149"/>
      <c r="BY27" s="278">
        <v>0</v>
      </c>
      <c r="BZ27" s="146">
        <f t="shared" si="22"/>
        <v>0</v>
      </c>
      <c r="CA27" s="146">
        <f t="shared" si="22"/>
        <v>0</v>
      </c>
      <c r="CB27" s="146">
        <f t="shared" si="22"/>
        <v>0</v>
      </c>
      <c r="CC27" s="146">
        <f t="shared" si="22"/>
        <v>0</v>
      </c>
      <c r="CD27" s="146">
        <f t="shared" si="22"/>
        <v>0</v>
      </c>
      <c r="CE27" s="146">
        <f t="shared" si="22"/>
        <v>0</v>
      </c>
      <c r="CF27" s="146">
        <f t="shared" si="22"/>
        <v>0</v>
      </c>
      <c r="CG27" s="281">
        <v>0</v>
      </c>
      <c r="CH27" s="146">
        <f t="shared" si="23"/>
        <v>0</v>
      </c>
      <c r="CI27" s="146">
        <f t="shared" si="23"/>
        <v>0</v>
      </c>
      <c r="CJ27" s="146">
        <f t="shared" si="23"/>
        <v>0</v>
      </c>
      <c r="CK27" s="146">
        <f t="shared" si="23"/>
        <v>0</v>
      </c>
      <c r="CL27" s="309">
        <v>0</v>
      </c>
    </row>
    <row r="28" spans="1:90" x14ac:dyDescent="0.25">
      <c r="A28" s="2" t="s">
        <v>48</v>
      </c>
      <c r="B28" s="278">
        <v>0</v>
      </c>
      <c r="C28" s="146">
        <f t="shared" si="12"/>
        <v>0</v>
      </c>
      <c r="D28" s="146">
        <f t="shared" si="12"/>
        <v>0</v>
      </c>
      <c r="E28" s="146">
        <f t="shared" si="12"/>
        <v>0</v>
      </c>
      <c r="F28" s="146">
        <f t="shared" si="12"/>
        <v>0</v>
      </c>
      <c r="G28" s="146">
        <f t="shared" si="12"/>
        <v>0</v>
      </c>
      <c r="H28" s="146">
        <f t="shared" si="12"/>
        <v>0</v>
      </c>
      <c r="I28" s="146">
        <f t="shared" si="12"/>
        <v>0</v>
      </c>
      <c r="J28" s="281">
        <v>0</v>
      </c>
      <c r="K28" s="146">
        <f t="shared" si="13"/>
        <v>0</v>
      </c>
      <c r="L28" s="146">
        <f t="shared" si="13"/>
        <v>0</v>
      </c>
      <c r="M28" s="146">
        <f t="shared" si="13"/>
        <v>0</v>
      </c>
      <c r="N28" s="146">
        <f t="shared" si="13"/>
        <v>0</v>
      </c>
      <c r="O28" s="309">
        <v>0</v>
      </c>
      <c r="P28" s="149"/>
      <c r="Q28" s="278">
        <v>0</v>
      </c>
      <c r="R28" s="146">
        <f t="shared" si="14"/>
        <v>0</v>
      </c>
      <c r="S28" s="146">
        <f t="shared" si="14"/>
        <v>0</v>
      </c>
      <c r="T28" s="146">
        <f t="shared" si="14"/>
        <v>0</v>
      </c>
      <c r="U28" s="146">
        <f t="shared" si="14"/>
        <v>0</v>
      </c>
      <c r="V28" s="146">
        <f t="shared" si="14"/>
        <v>0</v>
      </c>
      <c r="W28" s="146">
        <f t="shared" si="14"/>
        <v>0</v>
      </c>
      <c r="X28" s="146">
        <f t="shared" si="14"/>
        <v>0</v>
      </c>
      <c r="Y28" s="281">
        <v>0</v>
      </c>
      <c r="Z28" s="146">
        <f t="shared" si="15"/>
        <v>0</v>
      </c>
      <c r="AA28" s="146">
        <f t="shared" si="15"/>
        <v>0</v>
      </c>
      <c r="AB28" s="146">
        <f t="shared" si="15"/>
        <v>0</v>
      </c>
      <c r="AC28" s="146">
        <f t="shared" si="15"/>
        <v>0</v>
      </c>
      <c r="AD28" s="309">
        <v>0</v>
      </c>
      <c r="AE28" s="149"/>
      <c r="AF28" s="278">
        <v>8.0879974118408274E-5</v>
      </c>
      <c r="AG28" s="146">
        <f t="shared" si="16"/>
        <v>7.0769977353607238E-5</v>
      </c>
      <c r="AH28" s="146">
        <f t="shared" si="16"/>
        <v>6.0659980588806202E-5</v>
      </c>
      <c r="AI28" s="146">
        <f t="shared" si="16"/>
        <v>5.0549983824005173E-5</v>
      </c>
      <c r="AJ28" s="146">
        <f t="shared" si="16"/>
        <v>4.0439987059204137E-5</v>
      </c>
      <c r="AK28" s="146">
        <f t="shared" si="16"/>
        <v>3.0329990294403101E-5</v>
      </c>
      <c r="AL28" s="146">
        <f t="shared" si="16"/>
        <v>2.0219993529602072E-5</v>
      </c>
      <c r="AM28" s="146">
        <f t="shared" si="16"/>
        <v>1.0109996764801036E-5</v>
      </c>
      <c r="AN28" s="281">
        <v>0</v>
      </c>
      <c r="AO28" s="146">
        <f t="shared" si="17"/>
        <v>0</v>
      </c>
      <c r="AP28" s="146">
        <f t="shared" si="17"/>
        <v>0</v>
      </c>
      <c r="AQ28" s="146">
        <f t="shared" si="17"/>
        <v>0</v>
      </c>
      <c r="AR28" s="146">
        <f t="shared" si="17"/>
        <v>0</v>
      </c>
      <c r="AS28" s="309">
        <v>0</v>
      </c>
      <c r="AT28" s="149"/>
      <c r="AU28" s="278">
        <v>1.6078721420072675E-4</v>
      </c>
      <c r="AV28" s="146">
        <f t="shared" si="18"/>
        <v>1.4068881242563591E-4</v>
      </c>
      <c r="AW28" s="146">
        <f t="shared" si="18"/>
        <v>1.2059041065054507E-4</v>
      </c>
      <c r="AX28" s="146">
        <f t="shared" si="18"/>
        <v>1.0049200887545422E-4</v>
      </c>
      <c r="AY28" s="146">
        <f t="shared" si="18"/>
        <v>8.0393607100363377E-5</v>
      </c>
      <c r="AZ28" s="146">
        <f t="shared" si="18"/>
        <v>6.0295205325272536E-5</v>
      </c>
      <c r="BA28" s="146">
        <f t="shared" si="18"/>
        <v>4.0196803550181682E-5</v>
      </c>
      <c r="BB28" s="146">
        <f t="shared" si="18"/>
        <v>2.0098401775090841E-5</v>
      </c>
      <c r="BC28" s="281">
        <v>0</v>
      </c>
      <c r="BD28" s="146">
        <f t="shared" si="19"/>
        <v>0</v>
      </c>
      <c r="BE28" s="146">
        <f t="shared" si="19"/>
        <v>0</v>
      </c>
      <c r="BF28" s="146">
        <f t="shared" si="19"/>
        <v>0</v>
      </c>
      <c r="BG28" s="146">
        <f t="shared" si="19"/>
        <v>0</v>
      </c>
      <c r="BH28" s="309">
        <v>0</v>
      </c>
      <c r="BI28" s="149"/>
      <c r="BJ28" s="278">
        <v>0</v>
      </c>
      <c r="BK28" s="146">
        <f t="shared" ref="BK28:BQ64" si="24">$BJ28+($BR28-$BJ28)/($BR$10-2004)*(BK$10-2004)</f>
        <v>0</v>
      </c>
      <c r="BL28" s="146">
        <f t="shared" si="24"/>
        <v>0</v>
      </c>
      <c r="BM28" s="146">
        <f t="shared" si="24"/>
        <v>0</v>
      </c>
      <c r="BN28" s="146">
        <f t="shared" si="24"/>
        <v>0</v>
      </c>
      <c r="BO28" s="146">
        <f t="shared" si="24"/>
        <v>0</v>
      </c>
      <c r="BP28" s="146">
        <f t="shared" si="24"/>
        <v>0</v>
      </c>
      <c r="BQ28" s="146">
        <f t="shared" si="24"/>
        <v>0</v>
      </c>
      <c r="BR28" s="281">
        <v>0</v>
      </c>
      <c r="BS28" s="146">
        <f t="shared" si="21"/>
        <v>0</v>
      </c>
      <c r="BT28" s="146">
        <f t="shared" si="21"/>
        <v>0</v>
      </c>
      <c r="BU28" s="146">
        <f t="shared" si="21"/>
        <v>0</v>
      </c>
      <c r="BV28" s="146">
        <f t="shared" si="21"/>
        <v>0</v>
      </c>
      <c r="BW28" s="309">
        <v>0</v>
      </c>
      <c r="BX28" s="149"/>
      <c r="BY28" s="278">
        <v>0</v>
      </c>
      <c r="BZ28" s="146">
        <f t="shared" si="22"/>
        <v>0</v>
      </c>
      <c r="CA28" s="146">
        <f t="shared" si="22"/>
        <v>0</v>
      </c>
      <c r="CB28" s="146">
        <f t="shared" si="22"/>
        <v>0</v>
      </c>
      <c r="CC28" s="146">
        <f t="shared" si="22"/>
        <v>0</v>
      </c>
      <c r="CD28" s="146">
        <f t="shared" si="22"/>
        <v>0</v>
      </c>
      <c r="CE28" s="146">
        <f t="shared" si="22"/>
        <v>0</v>
      </c>
      <c r="CF28" s="146">
        <f t="shared" si="22"/>
        <v>0</v>
      </c>
      <c r="CG28" s="281">
        <v>0</v>
      </c>
      <c r="CH28" s="146">
        <f t="shared" si="23"/>
        <v>0</v>
      </c>
      <c r="CI28" s="146">
        <f t="shared" si="23"/>
        <v>0</v>
      </c>
      <c r="CJ28" s="146">
        <f t="shared" si="23"/>
        <v>0</v>
      </c>
      <c r="CK28" s="146">
        <f t="shared" si="23"/>
        <v>0</v>
      </c>
      <c r="CL28" s="309">
        <v>0</v>
      </c>
    </row>
    <row r="29" spans="1:90" x14ac:dyDescent="0.25">
      <c r="A29" s="2" t="s">
        <v>49</v>
      </c>
      <c r="B29" s="278">
        <v>0</v>
      </c>
      <c r="C29" s="146">
        <f t="shared" si="12"/>
        <v>0</v>
      </c>
      <c r="D29" s="146">
        <f t="shared" si="12"/>
        <v>0</v>
      </c>
      <c r="E29" s="146">
        <f t="shared" si="12"/>
        <v>0</v>
      </c>
      <c r="F29" s="146">
        <f t="shared" si="12"/>
        <v>0</v>
      </c>
      <c r="G29" s="146">
        <f t="shared" si="12"/>
        <v>0</v>
      </c>
      <c r="H29" s="146">
        <f t="shared" si="12"/>
        <v>0</v>
      </c>
      <c r="I29" s="146">
        <f t="shared" si="12"/>
        <v>0</v>
      </c>
      <c r="J29" s="281">
        <v>0</v>
      </c>
      <c r="K29" s="146">
        <f t="shared" si="13"/>
        <v>0</v>
      </c>
      <c r="L29" s="146">
        <f t="shared" si="13"/>
        <v>0</v>
      </c>
      <c r="M29" s="146">
        <f t="shared" si="13"/>
        <v>0</v>
      </c>
      <c r="N29" s="146">
        <f t="shared" si="13"/>
        <v>0</v>
      </c>
      <c r="O29" s="309">
        <v>0</v>
      </c>
      <c r="P29" s="149"/>
      <c r="Q29" s="278">
        <v>0</v>
      </c>
      <c r="R29" s="146">
        <f t="shared" si="14"/>
        <v>0</v>
      </c>
      <c r="S29" s="146">
        <f t="shared" si="14"/>
        <v>0</v>
      </c>
      <c r="T29" s="146">
        <f t="shared" si="14"/>
        <v>0</v>
      </c>
      <c r="U29" s="146">
        <f t="shared" si="14"/>
        <v>0</v>
      </c>
      <c r="V29" s="146">
        <f t="shared" si="14"/>
        <v>0</v>
      </c>
      <c r="W29" s="146">
        <f t="shared" si="14"/>
        <v>0</v>
      </c>
      <c r="X29" s="146">
        <f t="shared" si="14"/>
        <v>0</v>
      </c>
      <c r="Y29" s="281">
        <v>0</v>
      </c>
      <c r="Z29" s="146">
        <f t="shared" si="15"/>
        <v>0</v>
      </c>
      <c r="AA29" s="146">
        <f t="shared" si="15"/>
        <v>0</v>
      </c>
      <c r="AB29" s="146">
        <f t="shared" si="15"/>
        <v>0</v>
      </c>
      <c r="AC29" s="146">
        <f t="shared" si="15"/>
        <v>0</v>
      </c>
      <c r="AD29" s="309">
        <v>0</v>
      </c>
      <c r="AE29" s="149"/>
      <c r="AF29" s="278">
        <v>0</v>
      </c>
      <c r="AG29" s="146">
        <f t="shared" si="16"/>
        <v>0</v>
      </c>
      <c r="AH29" s="146">
        <f t="shared" si="16"/>
        <v>0</v>
      </c>
      <c r="AI29" s="146">
        <f t="shared" si="16"/>
        <v>0</v>
      </c>
      <c r="AJ29" s="146">
        <f t="shared" si="16"/>
        <v>0</v>
      </c>
      <c r="AK29" s="146">
        <f t="shared" si="16"/>
        <v>0</v>
      </c>
      <c r="AL29" s="146">
        <f t="shared" si="16"/>
        <v>0</v>
      </c>
      <c r="AM29" s="146">
        <f t="shared" si="16"/>
        <v>0</v>
      </c>
      <c r="AN29" s="281">
        <v>0</v>
      </c>
      <c r="AO29" s="146">
        <f t="shared" ref="AO29:AR66" si="25">$AN29+($AS29-$AN29)/(2017-$AN$10)*(AO$10-$AN$10)</f>
        <v>0</v>
      </c>
      <c r="AP29" s="146">
        <f t="shared" si="25"/>
        <v>0</v>
      </c>
      <c r="AQ29" s="146">
        <f t="shared" si="25"/>
        <v>0</v>
      </c>
      <c r="AR29" s="146">
        <f t="shared" si="25"/>
        <v>0</v>
      </c>
      <c r="AS29" s="309">
        <v>0</v>
      </c>
      <c r="AT29" s="149"/>
      <c r="AU29" s="278">
        <v>1.7150636181410855E-4</v>
      </c>
      <c r="AV29" s="146">
        <f t="shared" si="18"/>
        <v>1.5006806658734499E-4</v>
      </c>
      <c r="AW29" s="146">
        <f t="shared" si="18"/>
        <v>1.2862977136058142E-4</v>
      </c>
      <c r="AX29" s="146">
        <f t="shared" si="18"/>
        <v>1.0719147613381784E-4</v>
      </c>
      <c r="AY29" s="146">
        <f t="shared" si="18"/>
        <v>8.5753180907054274E-5</v>
      </c>
      <c r="AZ29" s="146">
        <f t="shared" si="18"/>
        <v>6.4314885680290712E-5</v>
      </c>
      <c r="BA29" s="146">
        <f t="shared" si="18"/>
        <v>4.2876590453527123E-5</v>
      </c>
      <c r="BB29" s="146">
        <f t="shared" si="18"/>
        <v>2.1438295226763562E-5</v>
      </c>
      <c r="BC29" s="281">
        <v>0</v>
      </c>
      <c r="BD29" s="146">
        <f t="shared" si="19"/>
        <v>0</v>
      </c>
      <c r="BE29" s="146">
        <f t="shared" si="19"/>
        <v>0</v>
      </c>
      <c r="BF29" s="146">
        <f t="shared" si="19"/>
        <v>0</v>
      </c>
      <c r="BG29" s="146">
        <f t="shared" si="19"/>
        <v>0</v>
      </c>
      <c r="BH29" s="309">
        <v>0</v>
      </c>
      <c r="BI29" s="149"/>
      <c r="BJ29" s="278">
        <v>0</v>
      </c>
      <c r="BK29" s="146">
        <f t="shared" si="24"/>
        <v>0</v>
      </c>
      <c r="BL29" s="146">
        <f t="shared" si="24"/>
        <v>0</v>
      </c>
      <c r="BM29" s="146">
        <f t="shared" si="24"/>
        <v>0</v>
      </c>
      <c r="BN29" s="146">
        <f t="shared" si="24"/>
        <v>0</v>
      </c>
      <c r="BO29" s="146">
        <f t="shared" si="24"/>
        <v>0</v>
      </c>
      <c r="BP29" s="146">
        <f t="shared" si="24"/>
        <v>0</v>
      </c>
      <c r="BQ29" s="146">
        <f t="shared" si="24"/>
        <v>0</v>
      </c>
      <c r="BR29" s="281">
        <v>0</v>
      </c>
      <c r="BS29" s="146">
        <f t="shared" si="21"/>
        <v>0</v>
      </c>
      <c r="BT29" s="146">
        <f t="shared" si="21"/>
        <v>0</v>
      </c>
      <c r="BU29" s="146">
        <f t="shared" si="21"/>
        <v>0</v>
      </c>
      <c r="BV29" s="146">
        <f t="shared" si="21"/>
        <v>0</v>
      </c>
      <c r="BW29" s="309">
        <v>0</v>
      </c>
      <c r="BX29" s="149"/>
      <c r="BY29" s="278">
        <v>0</v>
      </c>
      <c r="BZ29" s="146">
        <f t="shared" si="22"/>
        <v>0</v>
      </c>
      <c r="CA29" s="146">
        <f t="shared" si="22"/>
        <v>0</v>
      </c>
      <c r="CB29" s="146">
        <f t="shared" si="22"/>
        <v>0</v>
      </c>
      <c r="CC29" s="146">
        <f t="shared" si="22"/>
        <v>0</v>
      </c>
      <c r="CD29" s="146">
        <f t="shared" si="22"/>
        <v>0</v>
      </c>
      <c r="CE29" s="146">
        <f t="shared" si="22"/>
        <v>0</v>
      </c>
      <c r="CF29" s="146">
        <f t="shared" si="22"/>
        <v>0</v>
      </c>
      <c r="CG29" s="281">
        <v>0</v>
      </c>
      <c r="CH29" s="146">
        <f t="shared" si="23"/>
        <v>0</v>
      </c>
      <c r="CI29" s="146">
        <f t="shared" si="23"/>
        <v>0</v>
      </c>
      <c r="CJ29" s="146">
        <f t="shared" si="23"/>
        <v>0</v>
      </c>
      <c r="CK29" s="146">
        <f t="shared" si="23"/>
        <v>0</v>
      </c>
      <c r="CL29" s="309">
        <v>0</v>
      </c>
    </row>
    <row r="30" spans="1:90" x14ac:dyDescent="0.25">
      <c r="A30" s="2" t="s">
        <v>52</v>
      </c>
      <c r="B30" s="278">
        <v>0</v>
      </c>
      <c r="C30" s="146">
        <f t="shared" si="12"/>
        <v>0</v>
      </c>
      <c r="D30" s="146">
        <f t="shared" si="12"/>
        <v>0</v>
      </c>
      <c r="E30" s="146">
        <f t="shared" si="12"/>
        <v>0</v>
      </c>
      <c r="F30" s="146">
        <f t="shared" si="12"/>
        <v>0</v>
      </c>
      <c r="G30" s="146">
        <f t="shared" si="12"/>
        <v>0</v>
      </c>
      <c r="H30" s="146">
        <f t="shared" si="12"/>
        <v>0</v>
      </c>
      <c r="I30" s="146">
        <f t="shared" si="12"/>
        <v>0</v>
      </c>
      <c r="J30" s="281">
        <v>0</v>
      </c>
      <c r="K30" s="146">
        <f t="shared" si="13"/>
        <v>0</v>
      </c>
      <c r="L30" s="146">
        <f t="shared" si="13"/>
        <v>0</v>
      </c>
      <c r="M30" s="146">
        <f t="shared" si="13"/>
        <v>0</v>
      </c>
      <c r="N30" s="146">
        <f t="shared" si="13"/>
        <v>0</v>
      </c>
      <c r="O30" s="309">
        <v>0</v>
      </c>
      <c r="P30" s="149"/>
      <c r="Q30" s="278">
        <v>4.1789232340679237E-2</v>
      </c>
      <c r="R30" s="146">
        <f t="shared" si="14"/>
        <v>4.0889286668157332E-2</v>
      </c>
      <c r="S30" s="146">
        <f t="shared" si="14"/>
        <v>3.998934099563542E-2</v>
      </c>
      <c r="T30" s="146">
        <f t="shared" si="14"/>
        <v>3.9089395323113507E-2</v>
      </c>
      <c r="U30" s="146">
        <f t="shared" si="14"/>
        <v>3.8189449650591602E-2</v>
      </c>
      <c r="V30" s="146">
        <f t="shared" si="14"/>
        <v>3.7289503978069696E-2</v>
      </c>
      <c r="W30" s="146">
        <f t="shared" si="14"/>
        <v>3.6389558305547784E-2</v>
      </c>
      <c r="X30" s="146">
        <f t="shared" si="14"/>
        <v>3.5489612633025872E-2</v>
      </c>
      <c r="Y30" s="281">
        <v>3.4589666960503966E-2</v>
      </c>
      <c r="Z30" s="146">
        <f t="shared" si="15"/>
        <v>3.4411308842142996E-2</v>
      </c>
      <c r="AA30" s="146">
        <f t="shared" si="15"/>
        <v>3.4232950723782025E-2</v>
      </c>
      <c r="AB30" s="146">
        <f t="shared" si="15"/>
        <v>3.4054592605421048E-2</v>
      </c>
      <c r="AC30" s="146">
        <f t="shared" si="15"/>
        <v>3.3876234487060078E-2</v>
      </c>
      <c r="AD30" s="309">
        <v>3.3697876368699108E-2</v>
      </c>
      <c r="AE30" s="149"/>
      <c r="AF30" s="278">
        <v>2.1567993098242206E-3</v>
      </c>
      <c r="AG30" s="146">
        <f t="shared" si="16"/>
        <v>2.2722887368232417E-3</v>
      </c>
      <c r="AH30" s="146">
        <f t="shared" si="16"/>
        <v>2.3877781638222627E-3</v>
      </c>
      <c r="AI30" s="146">
        <f t="shared" si="16"/>
        <v>2.5032675908212838E-3</v>
      </c>
      <c r="AJ30" s="146">
        <f t="shared" si="16"/>
        <v>2.6187570178203049E-3</v>
      </c>
      <c r="AK30" s="146">
        <f t="shared" si="16"/>
        <v>2.734246444819326E-3</v>
      </c>
      <c r="AL30" s="146">
        <f t="shared" si="16"/>
        <v>2.8497358718183471E-3</v>
      </c>
      <c r="AM30" s="146">
        <f t="shared" si="16"/>
        <v>2.9652252988173681E-3</v>
      </c>
      <c r="AN30" s="281">
        <v>3.0807147258163892E-3</v>
      </c>
      <c r="AO30" s="146">
        <f t="shared" si="25"/>
        <v>3.0538296104165243E-3</v>
      </c>
      <c r="AP30" s="146">
        <f t="shared" si="25"/>
        <v>3.0269444950166593E-3</v>
      </c>
      <c r="AQ30" s="146">
        <f t="shared" si="25"/>
        <v>3.0000593796167948E-3</v>
      </c>
      <c r="AR30" s="146">
        <f t="shared" si="25"/>
        <v>2.9731742642169299E-3</v>
      </c>
      <c r="AS30" s="309">
        <v>2.9462891488170649E-3</v>
      </c>
      <c r="AT30" s="149"/>
      <c r="AU30" s="278">
        <v>4.9308079021556208E-3</v>
      </c>
      <c r="AV30" s="146">
        <f t="shared" si="18"/>
        <v>5.3797347051567227E-3</v>
      </c>
      <c r="AW30" s="146">
        <f t="shared" si="18"/>
        <v>5.8286615081578255E-3</v>
      </c>
      <c r="AX30" s="146">
        <f t="shared" si="18"/>
        <v>6.2775883111589274E-3</v>
      </c>
      <c r="AY30" s="146">
        <f t="shared" si="18"/>
        <v>6.7265151141600293E-3</v>
      </c>
      <c r="AZ30" s="146">
        <f t="shared" si="18"/>
        <v>7.175441917161132E-3</v>
      </c>
      <c r="BA30" s="146">
        <f t="shared" si="18"/>
        <v>7.624368720162234E-3</v>
      </c>
      <c r="BB30" s="146">
        <f t="shared" si="18"/>
        <v>8.0732955231633367E-3</v>
      </c>
      <c r="BC30" s="281">
        <v>8.5222223261644386E-3</v>
      </c>
      <c r="BD30" s="146">
        <f t="shared" si="19"/>
        <v>8.1572893817701622E-3</v>
      </c>
      <c r="BE30" s="146">
        <f t="shared" si="19"/>
        <v>7.7923564373758858E-3</v>
      </c>
      <c r="BF30" s="146">
        <f t="shared" si="19"/>
        <v>7.4274234929816094E-3</v>
      </c>
      <c r="BG30" s="146">
        <f t="shared" si="19"/>
        <v>7.0624905485873338E-3</v>
      </c>
      <c r="BH30" s="309">
        <v>6.6975576041930574E-3</v>
      </c>
      <c r="BI30" s="149"/>
      <c r="BJ30" s="278">
        <v>0</v>
      </c>
      <c r="BK30" s="146">
        <f t="shared" si="24"/>
        <v>0</v>
      </c>
      <c r="BL30" s="146">
        <f t="shared" si="24"/>
        <v>0</v>
      </c>
      <c r="BM30" s="146">
        <f t="shared" si="24"/>
        <v>0</v>
      </c>
      <c r="BN30" s="146">
        <f t="shared" si="24"/>
        <v>0</v>
      </c>
      <c r="BO30" s="146">
        <f t="shared" si="24"/>
        <v>0</v>
      </c>
      <c r="BP30" s="146">
        <f t="shared" si="24"/>
        <v>0</v>
      </c>
      <c r="BQ30" s="146">
        <f t="shared" si="24"/>
        <v>0</v>
      </c>
      <c r="BR30" s="281">
        <v>0</v>
      </c>
      <c r="BS30" s="146">
        <f t="shared" si="21"/>
        <v>0</v>
      </c>
      <c r="BT30" s="146">
        <f t="shared" si="21"/>
        <v>0</v>
      </c>
      <c r="BU30" s="146">
        <f t="shared" si="21"/>
        <v>0</v>
      </c>
      <c r="BV30" s="146">
        <f t="shared" si="21"/>
        <v>0</v>
      </c>
      <c r="BW30" s="309">
        <v>0</v>
      </c>
      <c r="BX30" s="149"/>
      <c r="BY30" s="278">
        <v>0</v>
      </c>
      <c r="BZ30" s="146">
        <f t="shared" si="22"/>
        <v>0</v>
      </c>
      <c r="CA30" s="146">
        <f t="shared" si="22"/>
        <v>0</v>
      </c>
      <c r="CB30" s="146">
        <f t="shared" si="22"/>
        <v>0</v>
      </c>
      <c r="CC30" s="146">
        <f t="shared" si="22"/>
        <v>0</v>
      </c>
      <c r="CD30" s="146">
        <f t="shared" si="22"/>
        <v>0</v>
      </c>
      <c r="CE30" s="146">
        <f t="shared" si="22"/>
        <v>0</v>
      </c>
      <c r="CF30" s="146">
        <f t="shared" si="22"/>
        <v>0</v>
      </c>
      <c r="CG30" s="281">
        <v>0</v>
      </c>
      <c r="CH30" s="146">
        <f t="shared" si="23"/>
        <v>0</v>
      </c>
      <c r="CI30" s="146">
        <f t="shared" si="23"/>
        <v>0</v>
      </c>
      <c r="CJ30" s="146">
        <f t="shared" si="23"/>
        <v>0</v>
      </c>
      <c r="CK30" s="146">
        <f t="shared" si="23"/>
        <v>0</v>
      </c>
      <c r="CL30" s="309">
        <v>0</v>
      </c>
    </row>
    <row r="31" spans="1:90" x14ac:dyDescent="0.25">
      <c r="A31" s="2" t="s">
        <v>51</v>
      </c>
      <c r="B31" s="278">
        <v>5.5402806322602978E-3</v>
      </c>
      <c r="C31" s="146">
        <f t="shared" si="12"/>
        <v>4.9093975187552612E-3</v>
      </c>
      <c r="D31" s="146">
        <f t="shared" si="12"/>
        <v>4.2785144052502246E-3</v>
      </c>
      <c r="E31" s="146">
        <f t="shared" si="12"/>
        <v>3.6476312917451889E-3</v>
      </c>
      <c r="F31" s="146">
        <f t="shared" si="12"/>
        <v>3.0167481782401523E-3</v>
      </c>
      <c r="G31" s="146">
        <f t="shared" si="12"/>
        <v>2.3858650647351157E-3</v>
      </c>
      <c r="H31" s="146">
        <f t="shared" si="12"/>
        <v>1.7549819512300796E-3</v>
      </c>
      <c r="I31" s="146">
        <f t="shared" si="12"/>
        <v>1.1240988377250434E-3</v>
      </c>
      <c r="J31" s="281">
        <v>4.9321572422000642E-4</v>
      </c>
      <c r="K31" s="146">
        <f t="shared" si="13"/>
        <v>1.2294501521373364E-3</v>
      </c>
      <c r="L31" s="146">
        <f t="shared" si="13"/>
        <v>1.9656845800546663E-3</v>
      </c>
      <c r="M31" s="146">
        <f t="shared" si="13"/>
        <v>2.7019190079719964E-3</v>
      </c>
      <c r="N31" s="146">
        <f t="shared" si="13"/>
        <v>3.4381534358893262E-3</v>
      </c>
      <c r="O31" s="309">
        <v>4.1743878638066563E-3</v>
      </c>
      <c r="P31" s="149"/>
      <c r="Q31" s="278">
        <v>2.6215537308918106E-3</v>
      </c>
      <c r="R31" s="146">
        <f t="shared" si="14"/>
        <v>2.5287501855543932E-3</v>
      </c>
      <c r="S31" s="146">
        <f t="shared" si="14"/>
        <v>2.4359466402169754E-3</v>
      </c>
      <c r="T31" s="146">
        <f t="shared" si="14"/>
        <v>2.343143094879558E-3</v>
      </c>
      <c r="U31" s="146">
        <f t="shared" si="14"/>
        <v>2.2503395495421406E-3</v>
      </c>
      <c r="V31" s="146">
        <f t="shared" si="14"/>
        <v>2.1575360042047232E-3</v>
      </c>
      <c r="W31" s="146">
        <f t="shared" si="14"/>
        <v>2.0647324588673058E-3</v>
      </c>
      <c r="X31" s="146">
        <f t="shared" si="14"/>
        <v>1.971928913529888E-3</v>
      </c>
      <c r="Y31" s="281">
        <v>1.8791253681924706E-3</v>
      </c>
      <c r="Z31" s="146">
        <f t="shared" si="15"/>
        <v>1.9081182040884802E-3</v>
      </c>
      <c r="AA31" s="146">
        <f t="shared" si="15"/>
        <v>1.9371110399844897E-3</v>
      </c>
      <c r="AB31" s="146">
        <f t="shared" si="15"/>
        <v>1.9661038758804995E-3</v>
      </c>
      <c r="AC31" s="146">
        <f t="shared" si="15"/>
        <v>1.9950967117765088E-3</v>
      </c>
      <c r="AD31" s="309">
        <v>2.0240895476725186E-3</v>
      </c>
      <c r="AE31" s="149"/>
      <c r="AF31" s="278">
        <v>6.0659980588806213E-3</v>
      </c>
      <c r="AG31" s="146">
        <f t="shared" si="16"/>
        <v>5.7936610332743107E-3</v>
      </c>
      <c r="AH31" s="146">
        <f t="shared" si="16"/>
        <v>5.5213240076680001E-3</v>
      </c>
      <c r="AI31" s="146">
        <f t="shared" si="16"/>
        <v>5.2489869820616895E-3</v>
      </c>
      <c r="AJ31" s="146">
        <f t="shared" si="16"/>
        <v>4.9766499564553781E-3</v>
      </c>
      <c r="AK31" s="146">
        <f t="shared" si="16"/>
        <v>4.7043129308490675E-3</v>
      </c>
      <c r="AL31" s="146">
        <f t="shared" si="16"/>
        <v>4.4319759052427569E-3</v>
      </c>
      <c r="AM31" s="146">
        <f t="shared" si="16"/>
        <v>4.1596388796364464E-3</v>
      </c>
      <c r="AN31" s="281">
        <v>3.8873018540301354E-3</v>
      </c>
      <c r="AO31" s="146">
        <f t="shared" si="25"/>
        <v>4.9718962252764936E-3</v>
      </c>
      <c r="AP31" s="146">
        <f t="shared" si="25"/>
        <v>6.0564905965228514E-3</v>
      </c>
      <c r="AQ31" s="146">
        <f t="shared" si="25"/>
        <v>7.1410849677692101E-3</v>
      </c>
      <c r="AR31" s="146">
        <f t="shared" si="25"/>
        <v>8.2256793390155687E-3</v>
      </c>
      <c r="AS31" s="309">
        <v>9.3102737102619265E-3</v>
      </c>
      <c r="AT31" s="149"/>
      <c r="AU31" s="278">
        <v>8.7897010429730633E-4</v>
      </c>
      <c r="AV31" s="146">
        <f t="shared" si="18"/>
        <v>8.6872745572079207E-4</v>
      </c>
      <c r="AW31" s="146">
        <f t="shared" si="18"/>
        <v>8.5848480714427781E-4</v>
      </c>
      <c r="AX31" s="146">
        <f t="shared" si="18"/>
        <v>8.4824215856776355E-4</v>
      </c>
      <c r="AY31" s="146">
        <f t="shared" si="18"/>
        <v>8.3799950999124929E-4</v>
      </c>
      <c r="AZ31" s="146">
        <f t="shared" si="18"/>
        <v>8.2775686141473503E-4</v>
      </c>
      <c r="BA31" s="146">
        <f t="shared" si="18"/>
        <v>8.1751421283822077E-4</v>
      </c>
      <c r="BB31" s="146">
        <f t="shared" si="18"/>
        <v>8.0727156426170651E-4</v>
      </c>
      <c r="BC31" s="281">
        <v>7.9702891568519225E-4</v>
      </c>
      <c r="BD31" s="146">
        <f t="shared" si="19"/>
        <v>7.960280426251514E-4</v>
      </c>
      <c r="BE31" s="146">
        <f t="shared" si="19"/>
        <v>7.9502716956511067E-4</v>
      </c>
      <c r="BF31" s="146">
        <f t="shared" si="19"/>
        <v>7.9402629650506982E-4</v>
      </c>
      <c r="BG31" s="146">
        <f t="shared" si="19"/>
        <v>7.9302542344502909E-4</v>
      </c>
      <c r="BH31" s="309">
        <v>7.9202455038498824E-4</v>
      </c>
      <c r="BI31" s="149"/>
      <c r="BJ31" s="278">
        <v>0</v>
      </c>
      <c r="BK31" s="146">
        <f t="shared" si="24"/>
        <v>0</v>
      </c>
      <c r="BL31" s="146">
        <f t="shared" si="24"/>
        <v>0</v>
      </c>
      <c r="BM31" s="146">
        <f t="shared" si="24"/>
        <v>0</v>
      </c>
      <c r="BN31" s="146">
        <f t="shared" si="24"/>
        <v>0</v>
      </c>
      <c r="BO31" s="146">
        <f t="shared" si="24"/>
        <v>0</v>
      </c>
      <c r="BP31" s="146">
        <f t="shared" si="24"/>
        <v>0</v>
      </c>
      <c r="BQ31" s="146">
        <f t="shared" si="24"/>
        <v>0</v>
      </c>
      <c r="BR31" s="281">
        <v>0</v>
      </c>
      <c r="BS31" s="146">
        <f t="shared" si="21"/>
        <v>0</v>
      </c>
      <c r="BT31" s="146">
        <f t="shared" si="21"/>
        <v>0</v>
      </c>
      <c r="BU31" s="146">
        <f t="shared" si="21"/>
        <v>0</v>
      </c>
      <c r="BV31" s="146">
        <f t="shared" si="21"/>
        <v>0</v>
      </c>
      <c r="BW31" s="309">
        <v>0</v>
      </c>
      <c r="BX31" s="149"/>
      <c r="BY31" s="278">
        <v>0</v>
      </c>
      <c r="BZ31" s="146">
        <f t="shared" si="22"/>
        <v>0</v>
      </c>
      <c r="CA31" s="146">
        <f t="shared" si="22"/>
        <v>0</v>
      </c>
      <c r="CB31" s="146">
        <f t="shared" si="22"/>
        <v>0</v>
      </c>
      <c r="CC31" s="146">
        <f t="shared" si="22"/>
        <v>0</v>
      </c>
      <c r="CD31" s="146">
        <f t="shared" si="22"/>
        <v>0</v>
      </c>
      <c r="CE31" s="146">
        <f t="shared" si="22"/>
        <v>0</v>
      </c>
      <c r="CF31" s="146">
        <f t="shared" si="22"/>
        <v>0</v>
      </c>
      <c r="CG31" s="281">
        <v>0</v>
      </c>
      <c r="CH31" s="146">
        <f t="shared" si="23"/>
        <v>0</v>
      </c>
      <c r="CI31" s="146">
        <f t="shared" si="23"/>
        <v>0</v>
      </c>
      <c r="CJ31" s="146">
        <f t="shared" si="23"/>
        <v>0</v>
      </c>
      <c r="CK31" s="146">
        <f t="shared" si="23"/>
        <v>0</v>
      </c>
      <c r="CL31" s="309">
        <v>0</v>
      </c>
    </row>
    <row r="32" spans="1:90" x14ac:dyDescent="0.25">
      <c r="A32" s="2" t="s">
        <v>50</v>
      </c>
      <c r="B32" s="278">
        <v>1.0781828763291152E-3</v>
      </c>
      <c r="C32" s="146">
        <f t="shared" si="12"/>
        <v>9.4341001678797574E-4</v>
      </c>
      <c r="D32" s="146">
        <f t="shared" si="12"/>
        <v>8.0863715724683639E-4</v>
      </c>
      <c r="E32" s="146">
        <f t="shared" si="12"/>
        <v>6.7386429770569705E-4</v>
      </c>
      <c r="F32" s="146">
        <f t="shared" si="12"/>
        <v>5.3909143816455759E-4</v>
      </c>
      <c r="G32" s="146">
        <f t="shared" si="12"/>
        <v>4.0431857862341814E-4</v>
      </c>
      <c r="H32" s="146">
        <f t="shared" si="12"/>
        <v>2.695457190822788E-4</v>
      </c>
      <c r="I32" s="146">
        <f t="shared" si="12"/>
        <v>1.3477285954113945E-4</v>
      </c>
      <c r="J32" s="281">
        <v>0</v>
      </c>
      <c r="K32" s="146">
        <f t="shared" si="13"/>
        <v>0</v>
      </c>
      <c r="L32" s="146">
        <f t="shared" si="13"/>
        <v>0</v>
      </c>
      <c r="M32" s="146">
        <f t="shared" si="13"/>
        <v>0</v>
      </c>
      <c r="N32" s="146">
        <f t="shared" si="13"/>
        <v>0</v>
      </c>
      <c r="O32" s="309">
        <v>0</v>
      </c>
      <c r="P32" s="149"/>
      <c r="Q32" s="278">
        <v>1.7535476460814785E-3</v>
      </c>
      <c r="R32" s="146">
        <f t="shared" si="14"/>
        <v>1.8802401097812063E-3</v>
      </c>
      <c r="S32" s="146">
        <f t="shared" si="14"/>
        <v>2.0069325734809341E-3</v>
      </c>
      <c r="T32" s="146">
        <f t="shared" si="14"/>
        <v>2.1336250371806623E-3</v>
      </c>
      <c r="U32" s="146">
        <f t="shared" si="14"/>
        <v>2.2603175008803901E-3</v>
      </c>
      <c r="V32" s="146">
        <f t="shared" si="14"/>
        <v>2.3870099645801179E-3</v>
      </c>
      <c r="W32" s="146">
        <f t="shared" si="14"/>
        <v>2.5137024282798461E-3</v>
      </c>
      <c r="X32" s="146">
        <f t="shared" si="14"/>
        <v>2.6403948919795739E-3</v>
      </c>
      <c r="Y32" s="281">
        <v>2.7670873556793017E-3</v>
      </c>
      <c r="Z32" s="146">
        <f t="shared" si="15"/>
        <v>2.2136698845434412E-3</v>
      </c>
      <c r="AA32" s="146">
        <f t="shared" si="15"/>
        <v>1.660252413407581E-3</v>
      </c>
      <c r="AB32" s="146">
        <f t="shared" si="15"/>
        <v>1.1068349422717208E-3</v>
      </c>
      <c r="AC32" s="146">
        <f t="shared" si="15"/>
        <v>5.5341747113586042E-4</v>
      </c>
      <c r="AD32" s="309">
        <v>0</v>
      </c>
      <c r="AE32" s="149"/>
      <c r="AF32" s="278">
        <v>1.4827995255041516E-3</v>
      </c>
      <c r="AG32" s="146">
        <f t="shared" si="16"/>
        <v>1.6825389255431813E-3</v>
      </c>
      <c r="AH32" s="146">
        <f t="shared" si="16"/>
        <v>1.882278325582211E-3</v>
      </c>
      <c r="AI32" s="146">
        <f t="shared" si="16"/>
        <v>2.0820177256212409E-3</v>
      </c>
      <c r="AJ32" s="146">
        <f t="shared" si="16"/>
        <v>2.2817571256602705E-3</v>
      </c>
      <c r="AK32" s="146">
        <f t="shared" si="16"/>
        <v>2.4814965256993002E-3</v>
      </c>
      <c r="AL32" s="146">
        <f t="shared" si="16"/>
        <v>2.6812359257383299E-3</v>
      </c>
      <c r="AM32" s="146">
        <f t="shared" si="16"/>
        <v>2.8809753257773595E-3</v>
      </c>
      <c r="AN32" s="281">
        <v>3.0807147258163892E-3</v>
      </c>
      <c r="AO32" s="146">
        <f t="shared" si="25"/>
        <v>3.495772982739084E-3</v>
      </c>
      <c r="AP32" s="146">
        <f t="shared" si="25"/>
        <v>3.9108312396617792E-3</v>
      </c>
      <c r="AQ32" s="146">
        <f t="shared" si="25"/>
        <v>4.3258894965844744E-3</v>
      </c>
      <c r="AR32" s="146">
        <f t="shared" si="25"/>
        <v>4.7409477535071687E-3</v>
      </c>
      <c r="AS32" s="309">
        <v>5.1560060104298639E-3</v>
      </c>
      <c r="AT32" s="149"/>
      <c r="AU32" s="278">
        <v>1.9583882689648519E-2</v>
      </c>
      <c r="AV32" s="146">
        <f t="shared" si="18"/>
        <v>1.9653507763463314E-2</v>
      </c>
      <c r="AW32" s="146">
        <f t="shared" si="18"/>
        <v>1.9723132837278112E-2</v>
      </c>
      <c r="AX32" s="146">
        <f t="shared" si="18"/>
        <v>1.9792757911092907E-2</v>
      </c>
      <c r="AY32" s="146">
        <f t="shared" si="18"/>
        <v>1.9862382984907702E-2</v>
      </c>
      <c r="AZ32" s="146">
        <f t="shared" si="18"/>
        <v>1.99320080587225E-2</v>
      </c>
      <c r="BA32" s="146">
        <f t="shared" si="18"/>
        <v>2.0001633132537295E-2</v>
      </c>
      <c r="BB32" s="146">
        <f t="shared" si="18"/>
        <v>2.0071258206352093E-2</v>
      </c>
      <c r="BC32" s="281">
        <v>2.0140883280166888E-2</v>
      </c>
      <c r="BD32" s="146">
        <f t="shared" si="19"/>
        <v>1.9863734894756815E-2</v>
      </c>
      <c r="BE32" s="146">
        <f t="shared" si="19"/>
        <v>1.9586586509346741E-2</v>
      </c>
      <c r="BF32" s="146">
        <f t="shared" si="19"/>
        <v>1.9309438123936668E-2</v>
      </c>
      <c r="BG32" s="146">
        <f t="shared" si="19"/>
        <v>1.9032289738526595E-2</v>
      </c>
      <c r="BH32" s="309">
        <v>1.8755141353116522E-2</v>
      </c>
      <c r="BI32" s="149"/>
      <c r="BJ32" s="278">
        <v>0</v>
      </c>
      <c r="BK32" s="146">
        <f t="shared" si="24"/>
        <v>0</v>
      </c>
      <c r="BL32" s="146">
        <f t="shared" si="24"/>
        <v>0</v>
      </c>
      <c r="BM32" s="146">
        <f t="shared" si="24"/>
        <v>0</v>
      </c>
      <c r="BN32" s="146">
        <f t="shared" si="24"/>
        <v>0</v>
      </c>
      <c r="BO32" s="146">
        <f t="shared" si="24"/>
        <v>0</v>
      </c>
      <c r="BP32" s="146">
        <f t="shared" si="24"/>
        <v>0</v>
      </c>
      <c r="BQ32" s="146">
        <f t="shared" si="24"/>
        <v>0</v>
      </c>
      <c r="BR32" s="281">
        <v>0</v>
      </c>
      <c r="BS32" s="146">
        <f t="shared" si="21"/>
        <v>0</v>
      </c>
      <c r="BT32" s="146">
        <f t="shared" si="21"/>
        <v>0</v>
      </c>
      <c r="BU32" s="146">
        <f t="shared" si="21"/>
        <v>0</v>
      </c>
      <c r="BV32" s="146">
        <f t="shared" si="21"/>
        <v>0</v>
      </c>
      <c r="BW32" s="309">
        <v>0</v>
      </c>
      <c r="BX32" s="149"/>
      <c r="BY32" s="278">
        <v>0</v>
      </c>
      <c r="BZ32" s="146">
        <f t="shared" si="22"/>
        <v>0</v>
      </c>
      <c r="CA32" s="146">
        <f t="shared" si="22"/>
        <v>0</v>
      </c>
      <c r="CB32" s="146">
        <f t="shared" si="22"/>
        <v>0</v>
      </c>
      <c r="CC32" s="146">
        <f t="shared" si="22"/>
        <v>0</v>
      </c>
      <c r="CD32" s="146">
        <f t="shared" si="22"/>
        <v>0</v>
      </c>
      <c r="CE32" s="146">
        <f t="shared" si="22"/>
        <v>0</v>
      </c>
      <c r="CF32" s="146">
        <f t="shared" si="22"/>
        <v>0</v>
      </c>
      <c r="CG32" s="281">
        <v>0</v>
      </c>
      <c r="CH32" s="146">
        <f t="shared" si="23"/>
        <v>0</v>
      </c>
      <c r="CI32" s="146">
        <f t="shared" si="23"/>
        <v>0</v>
      </c>
      <c r="CJ32" s="146">
        <f t="shared" si="23"/>
        <v>0</v>
      </c>
      <c r="CK32" s="146">
        <f t="shared" si="23"/>
        <v>0</v>
      </c>
      <c r="CL32" s="309">
        <v>0</v>
      </c>
    </row>
    <row r="33" spans="1:90" x14ac:dyDescent="0.25">
      <c r="A33" s="2" t="s">
        <v>53</v>
      </c>
      <c r="B33" s="278">
        <v>2.1756901567140097E-2</v>
      </c>
      <c r="C33" s="146">
        <f t="shared" si="12"/>
        <v>2.173285151145312E-2</v>
      </c>
      <c r="D33" s="146">
        <f t="shared" si="12"/>
        <v>2.1708801455766147E-2</v>
      </c>
      <c r="E33" s="146">
        <f t="shared" si="12"/>
        <v>2.168475140007917E-2</v>
      </c>
      <c r="F33" s="146">
        <f t="shared" si="12"/>
        <v>2.1660701344392193E-2</v>
      </c>
      <c r="G33" s="146">
        <f t="shared" si="12"/>
        <v>2.1636651288705216E-2</v>
      </c>
      <c r="H33" s="146">
        <f t="shared" si="12"/>
        <v>2.1612601233018239E-2</v>
      </c>
      <c r="I33" s="146">
        <f t="shared" si="12"/>
        <v>2.1588551177331265E-2</v>
      </c>
      <c r="J33" s="281">
        <v>2.1564501121644288E-2</v>
      </c>
      <c r="K33" s="146">
        <f t="shared" si="13"/>
        <v>2.420234703077492E-2</v>
      </c>
      <c r="L33" s="146">
        <f t="shared" si="13"/>
        <v>2.6840192939905555E-2</v>
      </c>
      <c r="M33" s="146">
        <f t="shared" si="13"/>
        <v>2.9478038849036187E-2</v>
      </c>
      <c r="N33" s="146">
        <f t="shared" si="13"/>
        <v>3.2115884758166818E-2</v>
      </c>
      <c r="O33" s="309">
        <v>3.475373066729745E-2</v>
      </c>
      <c r="P33" s="149"/>
      <c r="Q33" s="278">
        <v>2.9919906711265227E-2</v>
      </c>
      <c r="R33" s="146">
        <f t="shared" si="14"/>
        <v>3.0506851785958158E-2</v>
      </c>
      <c r="S33" s="146">
        <f t="shared" si="14"/>
        <v>3.1093796860651089E-2</v>
      </c>
      <c r="T33" s="146">
        <f t="shared" si="14"/>
        <v>3.1680741935344016E-2</v>
      </c>
      <c r="U33" s="146">
        <f t="shared" si="14"/>
        <v>3.2267687010036947E-2</v>
      </c>
      <c r="V33" s="146">
        <f t="shared" si="14"/>
        <v>3.2854632084729878E-2</v>
      </c>
      <c r="W33" s="146">
        <f t="shared" si="14"/>
        <v>3.3441577159422808E-2</v>
      </c>
      <c r="X33" s="146">
        <f t="shared" si="14"/>
        <v>3.4028522234115739E-2</v>
      </c>
      <c r="Y33" s="281">
        <v>3.461546730880867E-2</v>
      </c>
      <c r="Z33" s="146">
        <f t="shared" si="15"/>
        <v>3.581311865879331E-2</v>
      </c>
      <c r="AA33" s="146">
        <f t="shared" si="15"/>
        <v>3.7010770008777942E-2</v>
      </c>
      <c r="AB33" s="146">
        <f t="shared" si="15"/>
        <v>3.8208421358762581E-2</v>
      </c>
      <c r="AC33" s="146">
        <f t="shared" si="15"/>
        <v>3.9406072708747214E-2</v>
      </c>
      <c r="AD33" s="309">
        <v>4.0603724058731853E-2</v>
      </c>
      <c r="AE33" s="149"/>
      <c r="AF33" s="278">
        <v>0.13210395772673353</v>
      </c>
      <c r="AG33" s="146">
        <f t="shared" si="16"/>
        <v>0.11720133661756858</v>
      </c>
      <c r="AH33" s="146">
        <f t="shared" si="16"/>
        <v>0.10229871550840364</v>
      </c>
      <c r="AI33" s="146">
        <f t="shared" si="16"/>
        <v>8.7396094399238705E-2</v>
      </c>
      <c r="AJ33" s="146">
        <f t="shared" si="16"/>
        <v>7.2493473290073759E-2</v>
      </c>
      <c r="AK33" s="146">
        <f t="shared" si="16"/>
        <v>5.7590852180908814E-2</v>
      </c>
      <c r="AL33" s="146">
        <f t="shared" si="16"/>
        <v>4.2688231071743882E-2</v>
      </c>
      <c r="AM33" s="146">
        <f t="shared" si="16"/>
        <v>2.7785609962578936E-2</v>
      </c>
      <c r="AN33" s="281">
        <v>1.2882988853413992E-2</v>
      </c>
      <c r="AO33" s="146">
        <f t="shared" si="25"/>
        <v>3.4407036320054783E-2</v>
      </c>
      <c r="AP33" s="146">
        <f t="shared" si="25"/>
        <v>5.5931083786695576E-2</v>
      </c>
      <c r="AQ33" s="146">
        <f t="shared" si="25"/>
        <v>7.7455131253336362E-2</v>
      </c>
      <c r="AR33" s="146">
        <f t="shared" si="25"/>
        <v>9.8979178719977162E-2</v>
      </c>
      <c r="AS33" s="309">
        <v>0.12050322618661796</v>
      </c>
      <c r="AT33" s="149"/>
      <c r="AU33" s="278">
        <v>3.5448221157453559E-2</v>
      </c>
      <c r="AV33" s="146">
        <f t="shared" si="18"/>
        <v>3.2355982253335212E-2</v>
      </c>
      <c r="AW33" s="146">
        <f t="shared" si="18"/>
        <v>2.9263743349216862E-2</v>
      </c>
      <c r="AX33" s="146">
        <f t="shared" si="18"/>
        <v>2.6171504445098512E-2</v>
      </c>
      <c r="AY33" s="146">
        <f t="shared" si="18"/>
        <v>2.3079265540980165E-2</v>
      </c>
      <c r="AZ33" s="146">
        <f t="shared" si="18"/>
        <v>1.9987026636861815E-2</v>
      </c>
      <c r="BA33" s="146">
        <f t="shared" si="18"/>
        <v>1.6894787732743465E-2</v>
      </c>
      <c r="BB33" s="146">
        <f t="shared" si="18"/>
        <v>1.3802548828625118E-2</v>
      </c>
      <c r="BC33" s="281">
        <v>1.0710309924506767E-2</v>
      </c>
      <c r="BD33" s="146">
        <f t="shared" si="19"/>
        <v>1.5483414289016745E-2</v>
      </c>
      <c r="BE33" s="146">
        <f t="shared" si="19"/>
        <v>2.0256518653526727E-2</v>
      </c>
      <c r="BF33" s="146">
        <f t="shared" si="19"/>
        <v>2.5029623018036705E-2</v>
      </c>
      <c r="BG33" s="146">
        <f t="shared" si="19"/>
        <v>2.9802727382546683E-2</v>
      </c>
      <c r="BH33" s="309">
        <v>3.4575831747056661E-2</v>
      </c>
      <c r="BI33" s="149"/>
      <c r="BJ33" s="278">
        <v>8.3876565149811403E-4</v>
      </c>
      <c r="BK33" s="146">
        <f t="shared" si="24"/>
        <v>9.1864796162949096E-4</v>
      </c>
      <c r="BL33" s="146">
        <f t="shared" si="24"/>
        <v>9.9853027176086801E-4</v>
      </c>
      <c r="BM33" s="146">
        <f t="shared" si="24"/>
        <v>1.0784125818922448E-3</v>
      </c>
      <c r="BN33" s="146">
        <f t="shared" si="24"/>
        <v>1.1582948920236219E-3</v>
      </c>
      <c r="BO33" s="146">
        <f t="shared" si="24"/>
        <v>1.2381772021549989E-3</v>
      </c>
      <c r="BP33" s="146">
        <f t="shared" si="24"/>
        <v>1.318059512286376E-3</v>
      </c>
      <c r="BQ33" s="146">
        <f t="shared" si="24"/>
        <v>1.397941822417753E-3</v>
      </c>
      <c r="BR33" s="281">
        <v>1.4778241325491299E-3</v>
      </c>
      <c r="BS33" s="146">
        <f t="shared" si="21"/>
        <v>1.5211005974964287E-3</v>
      </c>
      <c r="BT33" s="146">
        <f t="shared" si="21"/>
        <v>1.5643770624437275E-3</v>
      </c>
      <c r="BU33" s="146">
        <f t="shared" si="21"/>
        <v>1.6076535273910264E-3</v>
      </c>
      <c r="BV33" s="146">
        <f t="shared" si="21"/>
        <v>1.650929992338325E-3</v>
      </c>
      <c r="BW33" s="309">
        <v>1.6942064572856238E-3</v>
      </c>
      <c r="BX33" s="149"/>
      <c r="BY33" s="278">
        <v>0</v>
      </c>
      <c r="BZ33" s="146">
        <f t="shared" si="22"/>
        <v>0</v>
      </c>
      <c r="CA33" s="146">
        <f t="shared" si="22"/>
        <v>0</v>
      </c>
      <c r="CB33" s="146">
        <f t="shared" si="22"/>
        <v>0</v>
      </c>
      <c r="CC33" s="146">
        <f t="shared" si="22"/>
        <v>0</v>
      </c>
      <c r="CD33" s="146">
        <f t="shared" si="22"/>
        <v>0</v>
      </c>
      <c r="CE33" s="146">
        <f t="shared" si="22"/>
        <v>0</v>
      </c>
      <c r="CF33" s="146">
        <f t="shared" si="22"/>
        <v>0</v>
      </c>
      <c r="CG33" s="281">
        <v>0</v>
      </c>
      <c r="CH33" s="146">
        <f t="shared" si="23"/>
        <v>0</v>
      </c>
      <c r="CI33" s="146">
        <f t="shared" si="23"/>
        <v>0</v>
      </c>
      <c r="CJ33" s="146">
        <f t="shared" si="23"/>
        <v>0</v>
      </c>
      <c r="CK33" s="146">
        <f t="shared" si="23"/>
        <v>0</v>
      </c>
      <c r="CL33" s="309">
        <v>0</v>
      </c>
    </row>
    <row r="34" spans="1:90" x14ac:dyDescent="0.25">
      <c r="A34" s="2" t="s">
        <v>54</v>
      </c>
      <c r="B34" s="278">
        <v>5.7164964241326485E-2</v>
      </c>
      <c r="C34" s="146">
        <f t="shared" si="12"/>
        <v>5.7104959278409952E-2</v>
      </c>
      <c r="D34" s="146">
        <f t="shared" si="12"/>
        <v>5.7044954315493411E-2</v>
      </c>
      <c r="E34" s="146">
        <f t="shared" si="12"/>
        <v>5.6984949352576877E-2</v>
      </c>
      <c r="F34" s="146">
        <f t="shared" si="12"/>
        <v>5.6924944389660337E-2</v>
      </c>
      <c r="G34" s="146">
        <f t="shared" si="12"/>
        <v>5.6864939426743803E-2</v>
      </c>
      <c r="H34" s="146">
        <f t="shared" si="12"/>
        <v>5.680493446382727E-2</v>
      </c>
      <c r="I34" s="146">
        <f t="shared" si="12"/>
        <v>5.6744929500910729E-2</v>
      </c>
      <c r="J34" s="281">
        <v>5.6684924537994195E-2</v>
      </c>
      <c r="K34" s="146">
        <f t="shared" si="13"/>
        <v>5.8052320694440704E-2</v>
      </c>
      <c r="L34" s="146">
        <f t="shared" si="13"/>
        <v>5.9419716850887205E-2</v>
      </c>
      <c r="M34" s="146">
        <f t="shared" si="13"/>
        <v>6.0787113007333714E-2</v>
      </c>
      <c r="N34" s="146">
        <f t="shared" si="13"/>
        <v>6.2154509163780215E-2</v>
      </c>
      <c r="O34" s="309">
        <v>6.3521905320226724E-2</v>
      </c>
      <c r="P34" s="149"/>
      <c r="Q34" s="278">
        <v>4.1471401829826969E-2</v>
      </c>
      <c r="R34" s="146">
        <f t="shared" si="14"/>
        <v>4.134004481076943E-2</v>
      </c>
      <c r="S34" s="146">
        <f t="shared" si="14"/>
        <v>4.1208687791711884E-2</v>
      </c>
      <c r="T34" s="146">
        <f t="shared" si="14"/>
        <v>4.1077330772654345E-2</v>
      </c>
      <c r="U34" s="146">
        <f t="shared" si="14"/>
        <v>4.0945973753596807E-2</v>
      </c>
      <c r="V34" s="146">
        <f t="shared" si="14"/>
        <v>4.0814616734539268E-2</v>
      </c>
      <c r="W34" s="146">
        <f t="shared" si="14"/>
        <v>4.0683259715481729E-2</v>
      </c>
      <c r="X34" s="146">
        <f t="shared" si="14"/>
        <v>4.0551902696424183E-2</v>
      </c>
      <c r="Y34" s="281">
        <v>4.0420545677366644E-2</v>
      </c>
      <c r="Z34" s="146">
        <f t="shared" si="15"/>
        <v>4.0507284775082621E-2</v>
      </c>
      <c r="AA34" s="146">
        <f t="shared" si="15"/>
        <v>4.0594023872798597E-2</v>
      </c>
      <c r="AB34" s="146">
        <f t="shared" si="15"/>
        <v>4.0680762970514567E-2</v>
      </c>
      <c r="AC34" s="146">
        <f t="shared" si="15"/>
        <v>4.0767502068230543E-2</v>
      </c>
      <c r="AD34" s="309">
        <v>4.085424116594652E-2</v>
      </c>
      <c r="AE34" s="149"/>
      <c r="AF34" s="278">
        <v>0</v>
      </c>
      <c r="AG34" s="146">
        <f t="shared" si="16"/>
        <v>1.5823671091693274E-4</v>
      </c>
      <c r="AH34" s="146">
        <f t="shared" si="16"/>
        <v>3.1647342183386548E-4</v>
      </c>
      <c r="AI34" s="146">
        <f t="shared" si="16"/>
        <v>4.7471013275079824E-4</v>
      </c>
      <c r="AJ34" s="146">
        <f t="shared" si="16"/>
        <v>6.3294684366773095E-4</v>
      </c>
      <c r="AK34" s="146">
        <f t="shared" si="16"/>
        <v>7.9118355458466366E-4</v>
      </c>
      <c r="AL34" s="146">
        <f t="shared" si="16"/>
        <v>9.4942026550159648E-4</v>
      </c>
      <c r="AM34" s="146">
        <f t="shared" si="16"/>
        <v>1.1076569764185292E-3</v>
      </c>
      <c r="AN34" s="281">
        <v>1.2658936873354619E-3</v>
      </c>
      <c r="AO34" s="146">
        <f t="shared" si="25"/>
        <v>1.1423516724163203E-3</v>
      </c>
      <c r="AP34" s="146">
        <f t="shared" si="25"/>
        <v>1.018809657497179E-3</v>
      </c>
      <c r="AQ34" s="146">
        <f t="shared" si="25"/>
        <v>8.9526764257803738E-4</v>
      </c>
      <c r="AR34" s="146">
        <f t="shared" si="25"/>
        <v>7.7172562765889579E-4</v>
      </c>
      <c r="AS34" s="309">
        <v>6.4818361273975432E-4</v>
      </c>
      <c r="AT34" s="149"/>
      <c r="AU34" s="278">
        <v>0</v>
      </c>
      <c r="AV34" s="146">
        <f t="shared" si="18"/>
        <v>0</v>
      </c>
      <c r="AW34" s="146">
        <f t="shared" si="18"/>
        <v>0</v>
      </c>
      <c r="AX34" s="146">
        <f t="shared" si="18"/>
        <v>0</v>
      </c>
      <c r="AY34" s="146">
        <f t="shared" si="18"/>
        <v>0</v>
      </c>
      <c r="AZ34" s="146">
        <f t="shared" si="18"/>
        <v>0</v>
      </c>
      <c r="BA34" s="146">
        <f t="shared" si="18"/>
        <v>0</v>
      </c>
      <c r="BB34" s="146">
        <f t="shared" si="18"/>
        <v>0</v>
      </c>
      <c r="BC34" s="281">
        <v>0</v>
      </c>
      <c r="BD34" s="146">
        <f t="shared" si="19"/>
        <v>0</v>
      </c>
      <c r="BE34" s="146">
        <f t="shared" si="19"/>
        <v>0</v>
      </c>
      <c r="BF34" s="146">
        <f t="shared" si="19"/>
        <v>0</v>
      </c>
      <c r="BG34" s="146">
        <f t="shared" si="19"/>
        <v>0</v>
      </c>
      <c r="BH34" s="309">
        <v>0</v>
      </c>
      <c r="BI34" s="149"/>
      <c r="BJ34" s="278">
        <v>0</v>
      </c>
      <c r="BK34" s="146">
        <f t="shared" si="24"/>
        <v>0</v>
      </c>
      <c r="BL34" s="146">
        <f t="shared" si="24"/>
        <v>0</v>
      </c>
      <c r="BM34" s="146">
        <f t="shared" si="24"/>
        <v>0</v>
      </c>
      <c r="BN34" s="146">
        <f t="shared" si="24"/>
        <v>0</v>
      </c>
      <c r="BO34" s="146">
        <f t="shared" si="24"/>
        <v>0</v>
      </c>
      <c r="BP34" s="146">
        <f t="shared" si="24"/>
        <v>0</v>
      </c>
      <c r="BQ34" s="146">
        <f t="shared" si="24"/>
        <v>0</v>
      </c>
      <c r="BR34" s="281">
        <v>0</v>
      </c>
      <c r="BS34" s="146">
        <f t="shared" si="21"/>
        <v>0</v>
      </c>
      <c r="BT34" s="146">
        <f t="shared" si="21"/>
        <v>0</v>
      </c>
      <c r="BU34" s="146">
        <f t="shared" si="21"/>
        <v>0</v>
      </c>
      <c r="BV34" s="146">
        <f t="shared" si="21"/>
        <v>0</v>
      </c>
      <c r="BW34" s="309">
        <v>0</v>
      </c>
      <c r="BX34" s="149"/>
      <c r="BY34" s="278">
        <v>0</v>
      </c>
      <c r="BZ34" s="146">
        <f t="shared" si="22"/>
        <v>0</v>
      </c>
      <c r="CA34" s="146">
        <f t="shared" si="22"/>
        <v>0</v>
      </c>
      <c r="CB34" s="146">
        <f t="shared" si="22"/>
        <v>0</v>
      </c>
      <c r="CC34" s="146">
        <f t="shared" si="22"/>
        <v>0</v>
      </c>
      <c r="CD34" s="146">
        <f t="shared" si="22"/>
        <v>0</v>
      </c>
      <c r="CE34" s="146">
        <f t="shared" si="22"/>
        <v>0</v>
      </c>
      <c r="CF34" s="146">
        <f t="shared" si="22"/>
        <v>0</v>
      </c>
      <c r="CG34" s="281">
        <v>0</v>
      </c>
      <c r="CH34" s="146">
        <f t="shared" si="23"/>
        <v>0</v>
      </c>
      <c r="CI34" s="146">
        <f t="shared" si="23"/>
        <v>0</v>
      </c>
      <c r="CJ34" s="146">
        <f t="shared" si="23"/>
        <v>0</v>
      </c>
      <c r="CK34" s="146">
        <f t="shared" si="23"/>
        <v>0</v>
      </c>
      <c r="CL34" s="309">
        <v>0</v>
      </c>
    </row>
    <row r="35" spans="1:90" x14ac:dyDescent="0.25">
      <c r="A35" s="2" t="s">
        <v>56</v>
      </c>
      <c r="B35" s="278">
        <v>0</v>
      </c>
      <c r="C35" s="146">
        <f t="shared" si="12"/>
        <v>0</v>
      </c>
      <c r="D35" s="146">
        <f t="shared" si="12"/>
        <v>0</v>
      </c>
      <c r="E35" s="146">
        <f t="shared" si="12"/>
        <v>0</v>
      </c>
      <c r="F35" s="146">
        <f t="shared" si="12"/>
        <v>0</v>
      </c>
      <c r="G35" s="146">
        <f t="shared" si="12"/>
        <v>0</v>
      </c>
      <c r="H35" s="146">
        <f t="shared" si="12"/>
        <v>0</v>
      </c>
      <c r="I35" s="146">
        <f t="shared" si="12"/>
        <v>0</v>
      </c>
      <c r="J35" s="281">
        <v>0</v>
      </c>
      <c r="K35" s="146">
        <f t="shared" si="13"/>
        <v>0</v>
      </c>
      <c r="L35" s="146">
        <f t="shared" si="13"/>
        <v>0</v>
      </c>
      <c r="M35" s="146">
        <f t="shared" si="13"/>
        <v>0</v>
      </c>
      <c r="N35" s="146">
        <f t="shared" si="13"/>
        <v>0</v>
      </c>
      <c r="O35" s="309">
        <v>0</v>
      </c>
      <c r="P35" s="149"/>
      <c r="Q35" s="278">
        <v>0</v>
      </c>
      <c r="R35" s="146">
        <f t="shared" si="14"/>
        <v>0</v>
      </c>
      <c r="S35" s="146">
        <f t="shared" si="14"/>
        <v>0</v>
      </c>
      <c r="T35" s="146">
        <f t="shared" si="14"/>
        <v>0</v>
      </c>
      <c r="U35" s="146">
        <f t="shared" si="14"/>
        <v>0</v>
      </c>
      <c r="V35" s="146">
        <f t="shared" si="14"/>
        <v>0</v>
      </c>
      <c r="W35" s="146">
        <f t="shared" si="14"/>
        <v>0</v>
      </c>
      <c r="X35" s="146">
        <f t="shared" si="14"/>
        <v>0</v>
      </c>
      <c r="Y35" s="281">
        <v>0</v>
      </c>
      <c r="Z35" s="146">
        <f t="shared" si="15"/>
        <v>0</v>
      </c>
      <c r="AA35" s="146">
        <f t="shared" si="15"/>
        <v>0</v>
      </c>
      <c r="AB35" s="146">
        <f t="shared" si="15"/>
        <v>0</v>
      </c>
      <c r="AC35" s="146">
        <f t="shared" si="15"/>
        <v>0</v>
      </c>
      <c r="AD35" s="309">
        <v>0</v>
      </c>
      <c r="AE35" s="149"/>
      <c r="AF35" s="278">
        <v>0</v>
      </c>
      <c r="AG35" s="146">
        <f t="shared" si="16"/>
        <v>0</v>
      </c>
      <c r="AH35" s="146">
        <f t="shared" si="16"/>
        <v>0</v>
      </c>
      <c r="AI35" s="146">
        <f t="shared" si="16"/>
        <v>0</v>
      </c>
      <c r="AJ35" s="146">
        <f t="shared" si="16"/>
        <v>0</v>
      </c>
      <c r="AK35" s="146">
        <f t="shared" si="16"/>
        <v>0</v>
      </c>
      <c r="AL35" s="146">
        <f t="shared" si="16"/>
        <v>0</v>
      </c>
      <c r="AM35" s="146">
        <f t="shared" si="16"/>
        <v>0</v>
      </c>
      <c r="AN35" s="281">
        <v>0</v>
      </c>
      <c r="AO35" s="146">
        <f t="shared" si="25"/>
        <v>0</v>
      </c>
      <c r="AP35" s="146">
        <f t="shared" si="25"/>
        <v>0</v>
      </c>
      <c r="AQ35" s="146">
        <f t="shared" si="25"/>
        <v>0</v>
      </c>
      <c r="AR35" s="146">
        <f t="shared" si="25"/>
        <v>0</v>
      </c>
      <c r="AS35" s="309">
        <v>0</v>
      </c>
      <c r="AT35" s="149"/>
      <c r="AU35" s="278">
        <v>0</v>
      </c>
      <c r="AV35" s="146">
        <f t="shared" si="18"/>
        <v>1.0524149414857292E-4</v>
      </c>
      <c r="AW35" s="146">
        <f t="shared" si="18"/>
        <v>2.1048298829714584E-4</v>
      </c>
      <c r="AX35" s="146">
        <f t="shared" si="18"/>
        <v>3.1572448244571877E-4</v>
      </c>
      <c r="AY35" s="146">
        <f t="shared" si="18"/>
        <v>4.2096597659429169E-4</v>
      </c>
      <c r="AZ35" s="146">
        <f t="shared" si="18"/>
        <v>5.2620747074286461E-4</v>
      </c>
      <c r="BA35" s="146">
        <f t="shared" si="18"/>
        <v>6.3144896489143753E-4</v>
      </c>
      <c r="BB35" s="146">
        <f t="shared" si="18"/>
        <v>7.3669045904001045E-4</v>
      </c>
      <c r="BC35" s="281">
        <v>8.4193195318858337E-4</v>
      </c>
      <c r="BD35" s="146">
        <f t="shared" si="19"/>
        <v>7.4185768002157189E-4</v>
      </c>
      <c r="BE35" s="146">
        <f t="shared" si="19"/>
        <v>6.417834068545605E-4</v>
      </c>
      <c r="BF35" s="146">
        <f t="shared" si="19"/>
        <v>5.4170913368754901E-4</v>
      </c>
      <c r="BG35" s="146">
        <f t="shared" si="19"/>
        <v>4.4163486052053758E-4</v>
      </c>
      <c r="BH35" s="309">
        <v>3.415605873535262E-4</v>
      </c>
      <c r="BI35" s="149"/>
      <c r="BJ35" s="278">
        <v>0</v>
      </c>
      <c r="BK35" s="146">
        <f t="shared" si="24"/>
        <v>0</v>
      </c>
      <c r="BL35" s="146">
        <f t="shared" si="24"/>
        <v>0</v>
      </c>
      <c r="BM35" s="146">
        <f t="shared" si="24"/>
        <v>0</v>
      </c>
      <c r="BN35" s="146">
        <f t="shared" si="24"/>
        <v>0</v>
      </c>
      <c r="BO35" s="146">
        <f t="shared" si="24"/>
        <v>0</v>
      </c>
      <c r="BP35" s="146">
        <f t="shared" si="24"/>
        <v>0</v>
      </c>
      <c r="BQ35" s="146">
        <f t="shared" si="24"/>
        <v>0</v>
      </c>
      <c r="BR35" s="281">
        <v>0</v>
      </c>
      <c r="BS35" s="146">
        <f t="shared" si="21"/>
        <v>0</v>
      </c>
      <c r="BT35" s="146">
        <f t="shared" si="21"/>
        <v>0</v>
      </c>
      <c r="BU35" s="146">
        <f t="shared" si="21"/>
        <v>0</v>
      </c>
      <c r="BV35" s="146">
        <f t="shared" si="21"/>
        <v>0</v>
      </c>
      <c r="BW35" s="309">
        <v>0</v>
      </c>
      <c r="BX35" s="149"/>
      <c r="BY35" s="278">
        <v>0</v>
      </c>
      <c r="BZ35" s="146">
        <f t="shared" si="22"/>
        <v>0</v>
      </c>
      <c r="CA35" s="146">
        <f t="shared" si="22"/>
        <v>0</v>
      </c>
      <c r="CB35" s="146">
        <f t="shared" si="22"/>
        <v>0</v>
      </c>
      <c r="CC35" s="146">
        <f t="shared" si="22"/>
        <v>0</v>
      </c>
      <c r="CD35" s="146">
        <f t="shared" si="22"/>
        <v>0</v>
      </c>
      <c r="CE35" s="146">
        <f t="shared" si="22"/>
        <v>0</v>
      </c>
      <c r="CF35" s="146">
        <f t="shared" si="22"/>
        <v>0</v>
      </c>
      <c r="CG35" s="281">
        <v>0</v>
      </c>
      <c r="CH35" s="146">
        <f t="shared" si="23"/>
        <v>0</v>
      </c>
      <c r="CI35" s="146">
        <f t="shared" si="23"/>
        <v>0</v>
      </c>
      <c r="CJ35" s="146">
        <f t="shared" si="23"/>
        <v>0</v>
      </c>
      <c r="CK35" s="146">
        <f t="shared" si="23"/>
        <v>0</v>
      </c>
      <c r="CL35" s="309">
        <v>0</v>
      </c>
    </row>
    <row r="36" spans="1:90" x14ac:dyDescent="0.25">
      <c r="A36" s="2" t="s">
        <v>55</v>
      </c>
      <c r="B36" s="278">
        <v>1.7425573458393782E-3</v>
      </c>
      <c r="C36" s="146">
        <f t="shared" si="12"/>
        <v>1.5247376776094559E-3</v>
      </c>
      <c r="D36" s="146">
        <f t="shared" si="12"/>
        <v>1.3069180093795336E-3</v>
      </c>
      <c r="E36" s="146">
        <f t="shared" si="12"/>
        <v>1.0890983411496113E-3</v>
      </c>
      <c r="F36" s="146">
        <f t="shared" si="12"/>
        <v>8.7127867291968912E-4</v>
      </c>
      <c r="G36" s="146">
        <f t="shared" si="12"/>
        <v>6.5345900468976692E-4</v>
      </c>
      <c r="H36" s="146">
        <f t="shared" si="12"/>
        <v>4.3563933645984461E-4</v>
      </c>
      <c r="I36" s="146">
        <f t="shared" si="12"/>
        <v>2.1781966822992231E-4</v>
      </c>
      <c r="J36" s="281">
        <v>0</v>
      </c>
      <c r="K36" s="146">
        <f t="shared" si="13"/>
        <v>0</v>
      </c>
      <c r="L36" s="146">
        <f t="shared" si="13"/>
        <v>0</v>
      </c>
      <c r="M36" s="146">
        <f t="shared" si="13"/>
        <v>0</v>
      </c>
      <c r="N36" s="146">
        <f t="shared" si="13"/>
        <v>0</v>
      </c>
      <c r="O36" s="309">
        <v>0</v>
      </c>
      <c r="P36" s="149"/>
      <c r="Q36" s="278">
        <v>4.2128982197107527E-3</v>
      </c>
      <c r="R36" s="146">
        <f t="shared" si="14"/>
        <v>4.4038581294714363E-3</v>
      </c>
      <c r="S36" s="146">
        <f t="shared" si="14"/>
        <v>4.5948180392321198E-3</v>
      </c>
      <c r="T36" s="146">
        <f t="shared" si="14"/>
        <v>4.7857779489928034E-3</v>
      </c>
      <c r="U36" s="146">
        <f t="shared" si="14"/>
        <v>4.9767378587534869E-3</v>
      </c>
      <c r="V36" s="146">
        <f t="shared" si="14"/>
        <v>5.1676977685141696E-3</v>
      </c>
      <c r="W36" s="146">
        <f t="shared" si="14"/>
        <v>5.3586576782748531E-3</v>
      </c>
      <c r="X36" s="146">
        <f t="shared" si="14"/>
        <v>5.5496175880355367E-3</v>
      </c>
      <c r="Y36" s="281">
        <v>5.7405774977962202E-3</v>
      </c>
      <c r="Z36" s="146">
        <f t="shared" si="15"/>
        <v>5.6668035040443173E-3</v>
      </c>
      <c r="AA36" s="146">
        <f t="shared" si="15"/>
        <v>5.5930295102924145E-3</v>
      </c>
      <c r="AB36" s="146">
        <f t="shared" si="15"/>
        <v>5.5192555165405124E-3</v>
      </c>
      <c r="AC36" s="146">
        <f t="shared" si="15"/>
        <v>5.4454815227886096E-3</v>
      </c>
      <c r="AD36" s="309">
        <v>5.3717075290367067E-3</v>
      </c>
      <c r="AE36" s="149"/>
      <c r="AF36" s="278">
        <v>3.7743987921923859E-3</v>
      </c>
      <c r="AG36" s="146">
        <f t="shared" si="16"/>
        <v>3.7647061520407962E-3</v>
      </c>
      <c r="AH36" s="146">
        <f t="shared" si="16"/>
        <v>3.7550135118892061E-3</v>
      </c>
      <c r="AI36" s="146">
        <f t="shared" si="16"/>
        <v>3.7453208717376165E-3</v>
      </c>
      <c r="AJ36" s="146">
        <f t="shared" si="16"/>
        <v>3.7356282315860268E-3</v>
      </c>
      <c r="AK36" s="146">
        <f t="shared" si="16"/>
        <v>3.7259355914344367E-3</v>
      </c>
      <c r="AL36" s="146">
        <f t="shared" si="16"/>
        <v>3.716242951282847E-3</v>
      </c>
      <c r="AM36" s="146">
        <f t="shared" si="16"/>
        <v>3.7065503111312569E-3</v>
      </c>
      <c r="AN36" s="281">
        <v>3.6968576709796672E-3</v>
      </c>
      <c r="AO36" s="146">
        <f t="shared" si="25"/>
        <v>2.9574861367837337E-3</v>
      </c>
      <c r="AP36" s="146">
        <f t="shared" si="25"/>
        <v>2.2181146025878002E-3</v>
      </c>
      <c r="AQ36" s="146">
        <f t="shared" si="25"/>
        <v>1.4787430683918671E-3</v>
      </c>
      <c r="AR36" s="146">
        <f t="shared" si="25"/>
        <v>7.3937153419593353E-4</v>
      </c>
      <c r="AS36" s="309">
        <v>0</v>
      </c>
      <c r="AT36" s="149"/>
      <c r="AU36" s="278">
        <v>9.6472328520436058E-4</v>
      </c>
      <c r="AV36" s="146">
        <f t="shared" si="18"/>
        <v>9.2832606987267388E-4</v>
      </c>
      <c r="AW36" s="146">
        <f t="shared" si="18"/>
        <v>8.9192885454098707E-4</v>
      </c>
      <c r="AX36" s="146">
        <f t="shared" si="18"/>
        <v>8.5553163920930038E-4</v>
      </c>
      <c r="AY36" s="146">
        <f t="shared" si="18"/>
        <v>8.1913442387761357E-4</v>
      </c>
      <c r="AZ36" s="146">
        <f t="shared" si="18"/>
        <v>7.8273720854592688E-4</v>
      </c>
      <c r="BA36" s="146">
        <f t="shared" si="18"/>
        <v>7.4633999321424018E-4</v>
      </c>
      <c r="BB36" s="146">
        <f t="shared" si="18"/>
        <v>7.0994277788255337E-4</v>
      </c>
      <c r="BC36" s="281">
        <v>6.7354556255086668E-4</v>
      </c>
      <c r="BD36" s="146">
        <f t="shared" si="19"/>
        <v>6.2714718740861954E-4</v>
      </c>
      <c r="BE36" s="146">
        <f t="shared" si="19"/>
        <v>5.807488122663724E-4</v>
      </c>
      <c r="BF36" s="146">
        <f t="shared" si="19"/>
        <v>5.3435043712412526E-4</v>
      </c>
      <c r="BG36" s="146">
        <f t="shared" si="19"/>
        <v>4.8795206198187812E-4</v>
      </c>
      <c r="BH36" s="309">
        <v>4.4155368683963098E-4</v>
      </c>
      <c r="BI36" s="149"/>
      <c r="BJ36" s="278">
        <v>9.2526335930885714E-4</v>
      </c>
      <c r="BK36" s="146">
        <f t="shared" si="24"/>
        <v>9.3187146475003416E-4</v>
      </c>
      <c r="BL36" s="146">
        <f t="shared" si="24"/>
        <v>9.3847957019121118E-4</v>
      </c>
      <c r="BM36" s="146">
        <f t="shared" si="24"/>
        <v>9.4508767563238809E-4</v>
      </c>
      <c r="BN36" s="146">
        <f t="shared" si="24"/>
        <v>9.5169578107356511E-4</v>
      </c>
      <c r="BO36" s="146">
        <f t="shared" si="24"/>
        <v>9.5830388651474213E-4</v>
      </c>
      <c r="BP36" s="146">
        <f t="shared" si="24"/>
        <v>9.6491199195591904E-4</v>
      </c>
      <c r="BQ36" s="146">
        <f t="shared" si="24"/>
        <v>9.7152009739709605E-4</v>
      </c>
      <c r="BR36" s="281">
        <v>9.7812820283827307E-4</v>
      </c>
      <c r="BS36" s="146">
        <f t="shared" si="21"/>
        <v>1.0441395088387781E-3</v>
      </c>
      <c r="BT36" s="146">
        <f t="shared" si="21"/>
        <v>1.1101508148392831E-3</v>
      </c>
      <c r="BU36" s="146">
        <f t="shared" si="21"/>
        <v>1.1761621208397882E-3</v>
      </c>
      <c r="BV36" s="146">
        <f t="shared" si="21"/>
        <v>1.2421734268402932E-3</v>
      </c>
      <c r="BW36" s="309">
        <v>1.3081847328407982E-3</v>
      </c>
      <c r="BX36" s="149"/>
      <c r="BY36" s="278">
        <v>0</v>
      </c>
      <c r="BZ36" s="146">
        <f t="shared" si="22"/>
        <v>0</v>
      </c>
      <c r="CA36" s="146">
        <f t="shared" si="22"/>
        <v>0</v>
      </c>
      <c r="CB36" s="146">
        <f t="shared" si="22"/>
        <v>0</v>
      </c>
      <c r="CC36" s="146">
        <f t="shared" si="22"/>
        <v>0</v>
      </c>
      <c r="CD36" s="146">
        <f t="shared" si="22"/>
        <v>0</v>
      </c>
      <c r="CE36" s="146">
        <f t="shared" si="22"/>
        <v>0</v>
      </c>
      <c r="CF36" s="146">
        <f t="shared" si="22"/>
        <v>0</v>
      </c>
      <c r="CG36" s="281">
        <v>0</v>
      </c>
      <c r="CH36" s="146">
        <f t="shared" si="23"/>
        <v>0</v>
      </c>
      <c r="CI36" s="146">
        <f t="shared" si="23"/>
        <v>0</v>
      </c>
      <c r="CJ36" s="146">
        <f t="shared" si="23"/>
        <v>0</v>
      </c>
      <c r="CK36" s="146">
        <f t="shared" si="23"/>
        <v>0</v>
      </c>
      <c r="CL36" s="309">
        <v>0</v>
      </c>
    </row>
    <row r="37" spans="1:90" x14ac:dyDescent="0.25">
      <c r="A37" s="2" t="s">
        <v>58</v>
      </c>
      <c r="B37" s="278">
        <v>0</v>
      </c>
      <c r="C37" s="146">
        <f t="shared" si="12"/>
        <v>0</v>
      </c>
      <c r="D37" s="146">
        <f t="shared" si="12"/>
        <v>0</v>
      </c>
      <c r="E37" s="146">
        <f t="shared" si="12"/>
        <v>0</v>
      </c>
      <c r="F37" s="146">
        <f t="shared" si="12"/>
        <v>0</v>
      </c>
      <c r="G37" s="146">
        <f t="shared" si="12"/>
        <v>0</v>
      </c>
      <c r="H37" s="146">
        <f t="shared" si="12"/>
        <v>0</v>
      </c>
      <c r="I37" s="146">
        <f t="shared" si="12"/>
        <v>0</v>
      </c>
      <c r="J37" s="281">
        <v>0</v>
      </c>
      <c r="K37" s="146">
        <f t="shared" si="13"/>
        <v>0</v>
      </c>
      <c r="L37" s="146">
        <f t="shared" si="13"/>
        <v>0</v>
      </c>
      <c r="M37" s="146">
        <f t="shared" si="13"/>
        <v>0</v>
      </c>
      <c r="N37" s="146">
        <f t="shared" si="13"/>
        <v>0</v>
      </c>
      <c r="O37" s="309">
        <v>0</v>
      </c>
      <c r="P37" s="149"/>
      <c r="Q37" s="278">
        <v>7.7835596140441634E-3</v>
      </c>
      <c r="R37" s="146">
        <f t="shared" si="14"/>
        <v>7.8168282461720251E-3</v>
      </c>
      <c r="S37" s="146">
        <f t="shared" si="14"/>
        <v>7.8500968782998868E-3</v>
      </c>
      <c r="T37" s="146">
        <f t="shared" si="14"/>
        <v>7.8833655104277485E-3</v>
      </c>
      <c r="U37" s="146">
        <f t="shared" si="14"/>
        <v>7.9166341425556119E-3</v>
      </c>
      <c r="V37" s="146">
        <f t="shared" si="14"/>
        <v>7.9499027746834736E-3</v>
      </c>
      <c r="W37" s="146">
        <f t="shared" si="14"/>
        <v>7.9831714068113353E-3</v>
      </c>
      <c r="X37" s="146">
        <f t="shared" si="14"/>
        <v>8.016440038939197E-3</v>
      </c>
      <c r="Y37" s="281">
        <v>8.0497086710670587E-3</v>
      </c>
      <c r="Z37" s="146">
        <f t="shared" si="15"/>
        <v>8.1131325344256256E-3</v>
      </c>
      <c r="AA37" s="146">
        <f t="shared" si="15"/>
        <v>8.1765563977841942E-3</v>
      </c>
      <c r="AB37" s="146">
        <f t="shared" si="15"/>
        <v>8.2399802611427611E-3</v>
      </c>
      <c r="AC37" s="146">
        <f t="shared" si="15"/>
        <v>8.3034041245013297E-3</v>
      </c>
      <c r="AD37" s="309">
        <v>8.3668279878598966E-3</v>
      </c>
      <c r="AE37" s="149"/>
      <c r="AF37" s="278">
        <v>0</v>
      </c>
      <c r="AG37" s="146">
        <f t="shared" si="16"/>
        <v>0</v>
      </c>
      <c r="AH37" s="146">
        <f t="shared" si="16"/>
        <v>0</v>
      </c>
      <c r="AI37" s="146">
        <f t="shared" si="16"/>
        <v>0</v>
      </c>
      <c r="AJ37" s="146">
        <f t="shared" si="16"/>
        <v>0</v>
      </c>
      <c r="AK37" s="146">
        <f t="shared" si="16"/>
        <v>0</v>
      </c>
      <c r="AL37" s="146">
        <f t="shared" si="16"/>
        <v>0</v>
      </c>
      <c r="AM37" s="146">
        <f t="shared" si="16"/>
        <v>0</v>
      </c>
      <c r="AN37" s="281">
        <v>0</v>
      </c>
      <c r="AO37" s="146">
        <f t="shared" si="25"/>
        <v>0</v>
      </c>
      <c r="AP37" s="146">
        <f t="shared" si="25"/>
        <v>0</v>
      </c>
      <c r="AQ37" s="146">
        <f t="shared" si="25"/>
        <v>0</v>
      </c>
      <c r="AR37" s="146">
        <f t="shared" si="25"/>
        <v>0</v>
      </c>
      <c r="AS37" s="309">
        <v>0</v>
      </c>
      <c r="AT37" s="149"/>
      <c r="AU37" s="278">
        <v>4.7593015403415122E-4</v>
      </c>
      <c r="AV37" s="146">
        <f t="shared" si="18"/>
        <v>4.4906374796593992E-4</v>
      </c>
      <c r="AW37" s="146">
        <f t="shared" si="18"/>
        <v>4.2219734189772863E-4</v>
      </c>
      <c r="AX37" s="146">
        <f t="shared" si="18"/>
        <v>3.9533093582951734E-4</v>
      </c>
      <c r="AY37" s="146">
        <f t="shared" si="18"/>
        <v>3.6846452976130605E-4</v>
      </c>
      <c r="AZ37" s="146">
        <f t="shared" si="18"/>
        <v>3.4159812369309475E-4</v>
      </c>
      <c r="BA37" s="146">
        <f t="shared" si="18"/>
        <v>3.1473171762488346E-4</v>
      </c>
      <c r="BB37" s="146">
        <f t="shared" si="18"/>
        <v>2.8786531155667217E-4</v>
      </c>
      <c r="BC37" s="281">
        <v>2.6099890548846087E-4</v>
      </c>
      <c r="BD37" s="146">
        <f t="shared" si="19"/>
        <v>2.087991243907687E-4</v>
      </c>
      <c r="BE37" s="146">
        <f t="shared" si="19"/>
        <v>1.5659934329307652E-4</v>
      </c>
      <c r="BF37" s="146">
        <f t="shared" si="19"/>
        <v>1.0439956219538435E-4</v>
      </c>
      <c r="BG37" s="146">
        <f t="shared" si="19"/>
        <v>5.2199781097692175E-5</v>
      </c>
      <c r="BH37" s="309">
        <v>0</v>
      </c>
      <c r="BI37" s="149"/>
      <c r="BJ37" s="278">
        <v>0</v>
      </c>
      <c r="BK37" s="146">
        <f t="shared" si="24"/>
        <v>0</v>
      </c>
      <c r="BL37" s="146">
        <f t="shared" si="24"/>
        <v>0</v>
      </c>
      <c r="BM37" s="146">
        <f t="shared" si="24"/>
        <v>0</v>
      </c>
      <c r="BN37" s="146">
        <f t="shared" si="24"/>
        <v>0</v>
      </c>
      <c r="BO37" s="146">
        <f t="shared" si="24"/>
        <v>0</v>
      </c>
      <c r="BP37" s="146">
        <f t="shared" si="24"/>
        <v>0</v>
      </c>
      <c r="BQ37" s="146">
        <f t="shared" si="24"/>
        <v>0</v>
      </c>
      <c r="BR37" s="281">
        <v>0</v>
      </c>
      <c r="BS37" s="146">
        <f t="shared" si="21"/>
        <v>0</v>
      </c>
      <c r="BT37" s="146">
        <f t="shared" si="21"/>
        <v>0</v>
      </c>
      <c r="BU37" s="146">
        <f t="shared" si="21"/>
        <v>0</v>
      </c>
      <c r="BV37" s="146">
        <f t="shared" si="21"/>
        <v>0</v>
      </c>
      <c r="BW37" s="309">
        <v>0</v>
      </c>
      <c r="BX37" s="149"/>
      <c r="BY37" s="278">
        <v>0</v>
      </c>
      <c r="BZ37" s="146">
        <f t="shared" si="22"/>
        <v>0</v>
      </c>
      <c r="CA37" s="146">
        <f t="shared" si="22"/>
        <v>0</v>
      </c>
      <c r="CB37" s="146">
        <f t="shared" si="22"/>
        <v>0</v>
      </c>
      <c r="CC37" s="146">
        <f t="shared" si="22"/>
        <v>0</v>
      </c>
      <c r="CD37" s="146">
        <f t="shared" si="22"/>
        <v>0</v>
      </c>
      <c r="CE37" s="146">
        <f t="shared" si="22"/>
        <v>0</v>
      </c>
      <c r="CF37" s="146">
        <f t="shared" si="22"/>
        <v>0</v>
      </c>
      <c r="CG37" s="281">
        <v>0</v>
      </c>
      <c r="CH37" s="146">
        <f t="shared" si="23"/>
        <v>0</v>
      </c>
      <c r="CI37" s="146">
        <f t="shared" si="23"/>
        <v>0</v>
      </c>
      <c r="CJ37" s="146">
        <f t="shared" si="23"/>
        <v>0</v>
      </c>
      <c r="CK37" s="146">
        <f t="shared" si="23"/>
        <v>0</v>
      </c>
      <c r="CL37" s="309">
        <v>0</v>
      </c>
    </row>
    <row r="38" spans="1:90" x14ac:dyDescent="0.25">
      <c r="A38" s="2" t="s">
        <v>61</v>
      </c>
      <c r="B38" s="278">
        <v>0</v>
      </c>
      <c r="C38" s="146">
        <f t="shared" si="12"/>
        <v>0</v>
      </c>
      <c r="D38" s="146">
        <f t="shared" si="12"/>
        <v>0</v>
      </c>
      <c r="E38" s="146">
        <f t="shared" si="12"/>
        <v>0</v>
      </c>
      <c r="F38" s="146">
        <f t="shared" si="12"/>
        <v>0</v>
      </c>
      <c r="G38" s="146">
        <f t="shared" si="12"/>
        <v>0</v>
      </c>
      <c r="H38" s="146">
        <f t="shared" si="12"/>
        <v>0</v>
      </c>
      <c r="I38" s="146">
        <f t="shared" si="12"/>
        <v>0</v>
      </c>
      <c r="J38" s="281">
        <v>0</v>
      </c>
      <c r="K38" s="146">
        <f t="shared" si="13"/>
        <v>0</v>
      </c>
      <c r="L38" s="146">
        <f t="shared" si="13"/>
        <v>0</v>
      </c>
      <c r="M38" s="146">
        <f t="shared" si="13"/>
        <v>0</v>
      </c>
      <c r="N38" s="146">
        <f t="shared" si="13"/>
        <v>0</v>
      </c>
      <c r="O38" s="309">
        <v>0</v>
      </c>
      <c r="P38" s="149"/>
      <c r="Q38" s="278">
        <v>2.0358688171005966E-2</v>
      </c>
      <c r="R38" s="146">
        <f t="shared" si="14"/>
        <v>2.0600558520166224E-2</v>
      </c>
      <c r="S38" s="146">
        <f t="shared" si="14"/>
        <v>2.0842428869326479E-2</v>
      </c>
      <c r="T38" s="146">
        <f t="shared" si="14"/>
        <v>2.1084299218486736E-2</v>
      </c>
      <c r="U38" s="146">
        <f t="shared" si="14"/>
        <v>2.1326169567646991E-2</v>
      </c>
      <c r="V38" s="146">
        <f t="shared" si="14"/>
        <v>2.1568039916807249E-2</v>
      </c>
      <c r="W38" s="146">
        <f t="shared" si="14"/>
        <v>2.1809910265967507E-2</v>
      </c>
      <c r="X38" s="146">
        <f t="shared" si="14"/>
        <v>2.2051780615127761E-2</v>
      </c>
      <c r="Y38" s="281">
        <v>2.2293650964288019E-2</v>
      </c>
      <c r="Z38" s="146">
        <f t="shared" si="15"/>
        <v>2.1836543590213434E-2</v>
      </c>
      <c r="AA38" s="146">
        <f t="shared" si="15"/>
        <v>2.1379436216138848E-2</v>
      </c>
      <c r="AB38" s="146">
        <f t="shared" si="15"/>
        <v>2.0922328842064266E-2</v>
      </c>
      <c r="AC38" s="146">
        <f t="shared" si="15"/>
        <v>2.046522146798968E-2</v>
      </c>
      <c r="AD38" s="309">
        <v>2.0008114093915095E-2</v>
      </c>
      <c r="AE38" s="149"/>
      <c r="AF38" s="278">
        <v>0</v>
      </c>
      <c r="AG38" s="146">
        <f t="shared" si="16"/>
        <v>0</v>
      </c>
      <c r="AH38" s="146">
        <f t="shared" si="16"/>
        <v>0</v>
      </c>
      <c r="AI38" s="146">
        <f t="shared" si="16"/>
        <v>0</v>
      </c>
      <c r="AJ38" s="146">
        <f t="shared" si="16"/>
        <v>0</v>
      </c>
      <c r="AK38" s="146">
        <f t="shared" si="16"/>
        <v>0</v>
      </c>
      <c r="AL38" s="146">
        <f t="shared" si="16"/>
        <v>0</v>
      </c>
      <c r="AM38" s="146">
        <f t="shared" si="16"/>
        <v>0</v>
      </c>
      <c r="AN38" s="281">
        <v>0</v>
      </c>
      <c r="AO38" s="146">
        <f t="shared" si="25"/>
        <v>0</v>
      </c>
      <c r="AP38" s="146">
        <f t="shared" si="25"/>
        <v>0</v>
      </c>
      <c r="AQ38" s="146">
        <f t="shared" si="25"/>
        <v>0</v>
      </c>
      <c r="AR38" s="146">
        <f t="shared" si="25"/>
        <v>0</v>
      </c>
      <c r="AS38" s="309">
        <v>0</v>
      </c>
      <c r="AT38" s="149"/>
      <c r="AU38" s="278">
        <v>0</v>
      </c>
      <c r="AV38" s="146">
        <f t="shared" si="18"/>
        <v>0</v>
      </c>
      <c r="AW38" s="146">
        <f t="shared" si="18"/>
        <v>0</v>
      </c>
      <c r="AX38" s="146">
        <f t="shared" si="18"/>
        <v>0</v>
      </c>
      <c r="AY38" s="146">
        <f t="shared" si="18"/>
        <v>0</v>
      </c>
      <c r="AZ38" s="146">
        <f t="shared" si="18"/>
        <v>0</v>
      </c>
      <c r="BA38" s="146">
        <f t="shared" si="18"/>
        <v>0</v>
      </c>
      <c r="BB38" s="146">
        <f t="shared" si="18"/>
        <v>0</v>
      </c>
      <c r="BC38" s="281">
        <v>0</v>
      </c>
      <c r="BD38" s="146">
        <f t="shared" si="19"/>
        <v>0</v>
      </c>
      <c r="BE38" s="146">
        <f t="shared" si="19"/>
        <v>0</v>
      </c>
      <c r="BF38" s="146">
        <f t="shared" si="19"/>
        <v>0</v>
      </c>
      <c r="BG38" s="146">
        <f t="shared" si="19"/>
        <v>0</v>
      </c>
      <c r="BH38" s="309">
        <v>0</v>
      </c>
      <c r="BI38" s="149"/>
      <c r="BJ38" s="278">
        <v>0</v>
      </c>
      <c r="BK38" s="146">
        <f t="shared" si="24"/>
        <v>0</v>
      </c>
      <c r="BL38" s="146">
        <f t="shared" si="24"/>
        <v>0</v>
      </c>
      <c r="BM38" s="146">
        <f t="shared" si="24"/>
        <v>0</v>
      </c>
      <c r="BN38" s="146">
        <f t="shared" si="24"/>
        <v>0</v>
      </c>
      <c r="BO38" s="146">
        <f t="shared" si="24"/>
        <v>0</v>
      </c>
      <c r="BP38" s="146">
        <f t="shared" si="24"/>
        <v>0</v>
      </c>
      <c r="BQ38" s="146">
        <f t="shared" si="24"/>
        <v>0</v>
      </c>
      <c r="BR38" s="281">
        <v>0</v>
      </c>
      <c r="BS38" s="146">
        <f t="shared" si="21"/>
        <v>0</v>
      </c>
      <c r="BT38" s="146">
        <f t="shared" si="21"/>
        <v>0</v>
      </c>
      <c r="BU38" s="146">
        <f t="shared" si="21"/>
        <v>0</v>
      </c>
      <c r="BV38" s="146">
        <f t="shared" si="21"/>
        <v>0</v>
      </c>
      <c r="BW38" s="309">
        <v>0</v>
      </c>
      <c r="BX38" s="149"/>
      <c r="BY38" s="278">
        <v>0</v>
      </c>
      <c r="BZ38" s="146">
        <f t="shared" si="22"/>
        <v>0</v>
      </c>
      <c r="CA38" s="146">
        <f t="shared" si="22"/>
        <v>0</v>
      </c>
      <c r="CB38" s="146">
        <f t="shared" si="22"/>
        <v>0</v>
      </c>
      <c r="CC38" s="146">
        <f t="shared" si="22"/>
        <v>0</v>
      </c>
      <c r="CD38" s="146">
        <f t="shared" si="22"/>
        <v>0</v>
      </c>
      <c r="CE38" s="146">
        <f t="shared" si="22"/>
        <v>0</v>
      </c>
      <c r="CF38" s="146">
        <f t="shared" si="22"/>
        <v>0</v>
      </c>
      <c r="CG38" s="281">
        <v>0</v>
      </c>
      <c r="CH38" s="146">
        <f t="shared" si="23"/>
        <v>0</v>
      </c>
      <c r="CI38" s="146">
        <f t="shared" si="23"/>
        <v>0</v>
      </c>
      <c r="CJ38" s="146">
        <f t="shared" si="23"/>
        <v>0</v>
      </c>
      <c r="CK38" s="146">
        <f t="shared" si="23"/>
        <v>0</v>
      </c>
      <c r="CL38" s="309">
        <v>0</v>
      </c>
    </row>
    <row r="39" spans="1:90" x14ac:dyDescent="0.25">
      <c r="A39" s="2" t="s">
        <v>65</v>
      </c>
      <c r="B39" s="278">
        <v>0</v>
      </c>
      <c r="C39" s="146">
        <f t="shared" si="12"/>
        <v>0</v>
      </c>
      <c r="D39" s="146">
        <f t="shared" si="12"/>
        <v>0</v>
      </c>
      <c r="E39" s="146">
        <f t="shared" si="12"/>
        <v>0</v>
      </c>
      <c r="F39" s="146">
        <f t="shared" si="12"/>
        <v>0</v>
      </c>
      <c r="G39" s="146">
        <f t="shared" si="12"/>
        <v>0</v>
      </c>
      <c r="H39" s="146">
        <f t="shared" si="12"/>
        <v>0</v>
      </c>
      <c r="I39" s="146">
        <f t="shared" si="12"/>
        <v>0</v>
      </c>
      <c r="J39" s="281">
        <v>0</v>
      </c>
      <c r="K39" s="146">
        <f t="shared" si="13"/>
        <v>0</v>
      </c>
      <c r="L39" s="146">
        <f t="shared" si="13"/>
        <v>0</v>
      </c>
      <c r="M39" s="146">
        <f t="shared" si="13"/>
        <v>0</v>
      </c>
      <c r="N39" s="146">
        <f t="shared" si="13"/>
        <v>0</v>
      </c>
      <c r="O39" s="309">
        <v>0</v>
      </c>
      <c r="P39" s="149"/>
      <c r="Q39" s="278">
        <v>6.3149634604509246E-3</v>
      </c>
      <c r="R39" s="146">
        <f t="shared" si="14"/>
        <v>6.2506903167079582E-3</v>
      </c>
      <c r="S39" s="146">
        <f t="shared" si="14"/>
        <v>6.1864171729649909E-3</v>
      </c>
      <c r="T39" s="146">
        <f t="shared" si="14"/>
        <v>6.1221440292220245E-3</v>
      </c>
      <c r="U39" s="146">
        <f t="shared" si="14"/>
        <v>6.0578708854790581E-3</v>
      </c>
      <c r="V39" s="146">
        <f t="shared" si="14"/>
        <v>5.9935977417360916E-3</v>
      </c>
      <c r="W39" s="146">
        <f t="shared" si="14"/>
        <v>5.9293245979931252E-3</v>
      </c>
      <c r="X39" s="146">
        <f t="shared" si="14"/>
        <v>5.8650514542501579E-3</v>
      </c>
      <c r="Y39" s="281">
        <v>5.8007783105071915E-3</v>
      </c>
      <c r="Z39" s="146">
        <f t="shared" si="15"/>
        <v>4.6406226484057532E-3</v>
      </c>
      <c r="AA39" s="146">
        <f t="shared" si="15"/>
        <v>3.4804669863043149E-3</v>
      </c>
      <c r="AB39" s="146">
        <f t="shared" si="15"/>
        <v>2.3203113242028766E-3</v>
      </c>
      <c r="AC39" s="146">
        <f t="shared" si="15"/>
        <v>1.1601556621014383E-3</v>
      </c>
      <c r="AD39" s="309">
        <v>0</v>
      </c>
      <c r="AE39" s="149"/>
      <c r="AF39" s="278">
        <v>0</v>
      </c>
      <c r="AG39" s="146">
        <f t="shared" si="16"/>
        <v>0</v>
      </c>
      <c r="AH39" s="146">
        <f t="shared" si="16"/>
        <v>0</v>
      </c>
      <c r="AI39" s="146">
        <f t="shared" si="16"/>
        <v>0</v>
      </c>
      <c r="AJ39" s="146">
        <f t="shared" si="16"/>
        <v>0</v>
      </c>
      <c r="AK39" s="146">
        <f t="shared" si="16"/>
        <v>0</v>
      </c>
      <c r="AL39" s="146">
        <f t="shared" si="16"/>
        <v>0</v>
      </c>
      <c r="AM39" s="146">
        <f t="shared" si="16"/>
        <v>0</v>
      </c>
      <c r="AN39" s="281">
        <v>0</v>
      </c>
      <c r="AO39" s="146">
        <f t="shared" si="25"/>
        <v>0</v>
      </c>
      <c r="AP39" s="146">
        <f t="shared" si="25"/>
        <v>0</v>
      </c>
      <c r="AQ39" s="146">
        <f t="shared" si="25"/>
        <v>0</v>
      </c>
      <c r="AR39" s="146">
        <f t="shared" si="25"/>
        <v>0</v>
      </c>
      <c r="AS39" s="309">
        <v>0</v>
      </c>
      <c r="AT39" s="149"/>
      <c r="AU39" s="278">
        <v>0</v>
      </c>
      <c r="AV39" s="146">
        <f t="shared" si="18"/>
        <v>0</v>
      </c>
      <c r="AW39" s="146">
        <f t="shared" si="18"/>
        <v>0</v>
      </c>
      <c r="AX39" s="146">
        <f t="shared" si="18"/>
        <v>0</v>
      </c>
      <c r="AY39" s="146">
        <f t="shared" si="18"/>
        <v>0</v>
      </c>
      <c r="AZ39" s="146">
        <f t="shared" si="18"/>
        <v>0</v>
      </c>
      <c r="BA39" s="146">
        <f t="shared" si="18"/>
        <v>0</v>
      </c>
      <c r="BB39" s="146">
        <f t="shared" si="18"/>
        <v>0</v>
      </c>
      <c r="BC39" s="281">
        <v>0</v>
      </c>
      <c r="BD39" s="146">
        <f t="shared" si="19"/>
        <v>0</v>
      </c>
      <c r="BE39" s="146">
        <f t="shared" si="19"/>
        <v>0</v>
      </c>
      <c r="BF39" s="146">
        <f t="shared" si="19"/>
        <v>0</v>
      </c>
      <c r="BG39" s="146">
        <f t="shared" si="19"/>
        <v>0</v>
      </c>
      <c r="BH39" s="309">
        <v>0</v>
      </c>
      <c r="BI39" s="149"/>
      <c r="BJ39" s="278">
        <v>0</v>
      </c>
      <c r="BK39" s="146">
        <f t="shared" si="24"/>
        <v>0</v>
      </c>
      <c r="BL39" s="146">
        <f t="shared" si="24"/>
        <v>0</v>
      </c>
      <c r="BM39" s="146">
        <f t="shared" si="24"/>
        <v>0</v>
      </c>
      <c r="BN39" s="146">
        <f t="shared" si="24"/>
        <v>0</v>
      </c>
      <c r="BO39" s="146">
        <f t="shared" si="24"/>
        <v>0</v>
      </c>
      <c r="BP39" s="146">
        <f t="shared" si="24"/>
        <v>0</v>
      </c>
      <c r="BQ39" s="146">
        <f t="shared" si="24"/>
        <v>0</v>
      </c>
      <c r="BR39" s="281">
        <v>0</v>
      </c>
      <c r="BS39" s="146">
        <f t="shared" si="21"/>
        <v>0</v>
      </c>
      <c r="BT39" s="146">
        <f t="shared" si="21"/>
        <v>0</v>
      </c>
      <c r="BU39" s="146">
        <f t="shared" si="21"/>
        <v>0</v>
      </c>
      <c r="BV39" s="146">
        <f t="shared" si="21"/>
        <v>0</v>
      </c>
      <c r="BW39" s="309">
        <v>0</v>
      </c>
      <c r="BX39" s="149"/>
      <c r="BY39" s="278">
        <v>0</v>
      </c>
      <c r="BZ39" s="146">
        <f t="shared" si="22"/>
        <v>0</v>
      </c>
      <c r="CA39" s="146">
        <f t="shared" si="22"/>
        <v>0</v>
      </c>
      <c r="CB39" s="146">
        <f t="shared" si="22"/>
        <v>0</v>
      </c>
      <c r="CC39" s="146">
        <f t="shared" si="22"/>
        <v>0</v>
      </c>
      <c r="CD39" s="146">
        <f t="shared" si="22"/>
        <v>0</v>
      </c>
      <c r="CE39" s="146">
        <f t="shared" si="22"/>
        <v>0</v>
      </c>
      <c r="CF39" s="146">
        <f t="shared" si="22"/>
        <v>0</v>
      </c>
      <c r="CG39" s="281">
        <v>0</v>
      </c>
      <c r="CH39" s="146">
        <f t="shared" si="23"/>
        <v>0</v>
      </c>
      <c r="CI39" s="146">
        <f t="shared" si="23"/>
        <v>0</v>
      </c>
      <c r="CJ39" s="146">
        <f t="shared" si="23"/>
        <v>0</v>
      </c>
      <c r="CK39" s="146">
        <f t="shared" si="23"/>
        <v>0</v>
      </c>
      <c r="CL39" s="309">
        <v>0</v>
      </c>
    </row>
    <row r="40" spans="1:90" x14ac:dyDescent="0.25">
      <c r="A40" s="2" t="s">
        <v>62</v>
      </c>
      <c r="B40" s="278">
        <v>0</v>
      </c>
      <c r="C40" s="146">
        <f t="shared" si="12"/>
        <v>0</v>
      </c>
      <c r="D40" s="146">
        <f t="shared" si="12"/>
        <v>0</v>
      </c>
      <c r="E40" s="146">
        <f t="shared" si="12"/>
        <v>0</v>
      </c>
      <c r="F40" s="146">
        <f t="shared" si="12"/>
        <v>0</v>
      </c>
      <c r="G40" s="146">
        <f t="shared" si="12"/>
        <v>0</v>
      </c>
      <c r="H40" s="146">
        <f t="shared" si="12"/>
        <v>0</v>
      </c>
      <c r="I40" s="146">
        <f t="shared" si="12"/>
        <v>0</v>
      </c>
      <c r="J40" s="281">
        <v>0</v>
      </c>
      <c r="K40" s="146">
        <f t="shared" si="13"/>
        <v>0</v>
      </c>
      <c r="L40" s="146">
        <f t="shared" si="13"/>
        <v>0</v>
      </c>
      <c r="M40" s="146">
        <f t="shared" si="13"/>
        <v>0</v>
      </c>
      <c r="N40" s="146">
        <f t="shared" si="13"/>
        <v>0</v>
      </c>
      <c r="O40" s="309">
        <v>0</v>
      </c>
      <c r="P40" s="149"/>
      <c r="Q40" s="278">
        <v>0</v>
      </c>
      <c r="R40" s="146">
        <f t="shared" si="14"/>
        <v>0</v>
      </c>
      <c r="S40" s="146">
        <f t="shared" si="14"/>
        <v>0</v>
      </c>
      <c r="T40" s="146">
        <f t="shared" si="14"/>
        <v>0</v>
      </c>
      <c r="U40" s="146">
        <f t="shared" si="14"/>
        <v>0</v>
      </c>
      <c r="V40" s="146">
        <f t="shared" si="14"/>
        <v>0</v>
      </c>
      <c r="W40" s="146">
        <f t="shared" si="14"/>
        <v>0</v>
      </c>
      <c r="X40" s="146">
        <f t="shared" si="14"/>
        <v>0</v>
      </c>
      <c r="Y40" s="281">
        <v>0</v>
      </c>
      <c r="Z40" s="146">
        <f t="shared" si="15"/>
        <v>0</v>
      </c>
      <c r="AA40" s="146">
        <f t="shared" si="15"/>
        <v>0</v>
      </c>
      <c r="AB40" s="146">
        <f t="shared" si="15"/>
        <v>0</v>
      </c>
      <c r="AC40" s="146">
        <f t="shared" si="15"/>
        <v>0</v>
      </c>
      <c r="AD40" s="309">
        <v>0</v>
      </c>
      <c r="AE40" s="149"/>
      <c r="AF40" s="278">
        <v>2.6959991372802758E-3</v>
      </c>
      <c r="AG40" s="146">
        <f t="shared" si="16"/>
        <v>2.5480431032953378E-3</v>
      </c>
      <c r="AH40" s="146">
        <f t="shared" si="16"/>
        <v>2.4000870693104003E-3</v>
      </c>
      <c r="AI40" s="146">
        <f t="shared" si="16"/>
        <v>2.2521310353254623E-3</v>
      </c>
      <c r="AJ40" s="146">
        <f t="shared" si="16"/>
        <v>2.1041750013405243E-3</v>
      </c>
      <c r="AK40" s="146">
        <f t="shared" si="16"/>
        <v>1.9562189673555863E-3</v>
      </c>
      <c r="AL40" s="146">
        <f t="shared" si="16"/>
        <v>1.8082629333706487E-3</v>
      </c>
      <c r="AM40" s="146">
        <f t="shared" si="16"/>
        <v>1.6603068993857107E-3</v>
      </c>
      <c r="AN40" s="281">
        <v>1.5123508654007729E-3</v>
      </c>
      <c r="AO40" s="146">
        <f t="shared" si="25"/>
        <v>1.2098806923206184E-3</v>
      </c>
      <c r="AP40" s="146">
        <f t="shared" si="25"/>
        <v>9.0741051924046376E-4</v>
      </c>
      <c r="AQ40" s="146">
        <f t="shared" si="25"/>
        <v>6.0494034616030918E-4</v>
      </c>
      <c r="AR40" s="146">
        <f t="shared" si="25"/>
        <v>3.0247017308015459E-4</v>
      </c>
      <c r="AS40" s="309">
        <v>0</v>
      </c>
      <c r="AT40" s="149"/>
      <c r="AU40" s="278">
        <v>0</v>
      </c>
      <c r="AV40" s="146">
        <f t="shared" si="18"/>
        <v>0</v>
      </c>
      <c r="AW40" s="146">
        <f t="shared" si="18"/>
        <v>0</v>
      </c>
      <c r="AX40" s="146">
        <f t="shared" si="18"/>
        <v>0</v>
      </c>
      <c r="AY40" s="146">
        <f t="shared" si="18"/>
        <v>0</v>
      </c>
      <c r="AZ40" s="146">
        <f t="shared" si="18"/>
        <v>0</v>
      </c>
      <c r="BA40" s="146">
        <f t="shared" si="18"/>
        <v>0</v>
      </c>
      <c r="BB40" s="146">
        <f t="shared" si="18"/>
        <v>0</v>
      </c>
      <c r="BC40" s="281">
        <v>0</v>
      </c>
      <c r="BD40" s="146">
        <f t="shared" si="19"/>
        <v>0</v>
      </c>
      <c r="BE40" s="146">
        <f t="shared" si="19"/>
        <v>0</v>
      </c>
      <c r="BF40" s="146">
        <f t="shared" si="19"/>
        <v>0</v>
      </c>
      <c r="BG40" s="146">
        <f t="shared" si="19"/>
        <v>0</v>
      </c>
      <c r="BH40" s="309">
        <v>0</v>
      </c>
      <c r="BI40" s="149"/>
      <c r="BJ40" s="278">
        <v>0</v>
      </c>
      <c r="BK40" s="146">
        <f t="shared" si="24"/>
        <v>0</v>
      </c>
      <c r="BL40" s="146">
        <f t="shared" si="24"/>
        <v>0</v>
      </c>
      <c r="BM40" s="146">
        <f t="shared" si="24"/>
        <v>0</v>
      </c>
      <c r="BN40" s="146">
        <f t="shared" si="24"/>
        <v>0</v>
      </c>
      <c r="BO40" s="146">
        <f t="shared" si="24"/>
        <v>0</v>
      </c>
      <c r="BP40" s="146">
        <f t="shared" si="24"/>
        <v>0</v>
      </c>
      <c r="BQ40" s="146">
        <f t="shared" si="24"/>
        <v>0</v>
      </c>
      <c r="BR40" s="281">
        <v>0</v>
      </c>
      <c r="BS40" s="146">
        <f t="shared" si="21"/>
        <v>0</v>
      </c>
      <c r="BT40" s="146">
        <f t="shared" si="21"/>
        <v>0</v>
      </c>
      <c r="BU40" s="146">
        <f t="shared" si="21"/>
        <v>0</v>
      </c>
      <c r="BV40" s="146">
        <f t="shared" si="21"/>
        <v>0</v>
      </c>
      <c r="BW40" s="309">
        <v>0</v>
      </c>
      <c r="BX40" s="149"/>
      <c r="BY40" s="278">
        <v>0</v>
      </c>
      <c r="BZ40" s="146">
        <f t="shared" si="22"/>
        <v>0</v>
      </c>
      <c r="CA40" s="146">
        <f t="shared" si="22"/>
        <v>0</v>
      </c>
      <c r="CB40" s="146">
        <f t="shared" si="22"/>
        <v>0</v>
      </c>
      <c r="CC40" s="146">
        <f t="shared" si="22"/>
        <v>0</v>
      </c>
      <c r="CD40" s="146">
        <f t="shared" si="22"/>
        <v>0</v>
      </c>
      <c r="CE40" s="146">
        <f t="shared" si="22"/>
        <v>0</v>
      </c>
      <c r="CF40" s="146">
        <f t="shared" si="22"/>
        <v>0</v>
      </c>
      <c r="CG40" s="281">
        <v>0</v>
      </c>
      <c r="CH40" s="146">
        <f t="shared" si="23"/>
        <v>0</v>
      </c>
      <c r="CI40" s="146">
        <f t="shared" si="23"/>
        <v>0</v>
      </c>
      <c r="CJ40" s="146">
        <f t="shared" si="23"/>
        <v>0</v>
      </c>
      <c r="CK40" s="146">
        <f t="shared" si="23"/>
        <v>0</v>
      </c>
      <c r="CL40" s="309">
        <v>0</v>
      </c>
    </row>
    <row r="41" spans="1:90" x14ac:dyDescent="0.25">
      <c r="A41" s="2" t="s">
        <v>63</v>
      </c>
      <c r="B41" s="278">
        <v>5.8101944734758083E-3</v>
      </c>
      <c r="C41" s="146">
        <f t="shared" si="12"/>
        <v>5.2778161706295065E-3</v>
      </c>
      <c r="D41" s="146">
        <f t="shared" si="12"/>
        <v>4.7454378677832055E-3</v>
      </c>
      <c r="E41" s="146">
        <f t="shared" si="12"/>
        <v>4.2130595649369044E-3</v>
      </c>
      <c r="F41" s="146">
        <f t="shared" si="12"/>
        <v>3.6806812620906026E-3</v>
      </c>
      <c r="G41" s="146">
        <f t="shared" si="12"/>
        <v>3.1483029592443011E-3</v>
      </c>
      <c r="H41" s="146">
        <f t="shared" si="12"/>
        <v>2.6159246563979997E-3</v>
      </c>
      <c r="I41" s="146">
        <f t="shared" si="12"/>
        <v>2.0835463535516983E-3</v>
      </c>
      <c r="J41" s="281">
        <v>1.5511680507053966E-3</v>
      </c>
      <c r="K41" s="146">
        <f t="shared" si="13"/>
        <v>2.3075823813080475E-3</v>
      </c>
      <c r="L41" s="146">
        <f t="shared" si="13"/>
        <v>3.0639967119106982E-3</v>
      </c>
      <c r="M41" s="146">
        <f t="shared" si="13"/>
        <v>3.8204110425133497E-3</v>
      </c>
      <c r="N41" s="146">
        <f t="shared" si="13"/>
        <v>4.5768253731160004E-3</v>
      </c>
      <c r="O41" s="309">
        <v>5.3332397037186511E-3</v>
      </c>
      <c r="P41" s="149"/>
      <c r="Q41" s="278">
        <v>1.3020091272154979E-3</v>
      </c>
      <c r="R41" s="146">
        <f t="shared" si="14"/>
        <v>1.3123353228576039E-3</v>
      </c>
      <c r="S41" s="146">
        <f t="shared" si="14"/>
        <v>1.3226615184997101E-3</v>
      </c>
      <c r="T41" s="146">
        <f t="shared" si="14"/>
        <v>1.3329877141418163E-3</v>
      </c>
      <c r="U41" s="146">
        <f t="shared" si="14"/>
        <v>1.3433139097839223E-3</v>
      </c>
      <c r="V41" s="146">
        <f t="shared" si="14"/>
        <v>1.3536401054260283E-3</v>
      </c>
      <c r="W41" s="146">
        <f t="shared" si="14"/>
        <v>1.3639663010681345E-3</v>
      </c>
      <c r="X41" s="146">
        <f t="shared" si="14"/>
        <v>1.3742924967102407E-3</v>
      </c>
      <c r="Y41" s="281">
        <v>1.3846186923523467E-3</v>
      </c>
      <c r="Z41" s="146">
        <f t="shared" si="15"/>
        <v>1.3737308199505546E-3</v>
      </c>
      <c r="AA41" s="146">
        <f t="shared" si="15"/>
        <v>1.3628429475487623E-3</v>
      </c>
      <c r="AB41" s="146">
        <f t="shared" si="15"/>
        <v>1.3519550751469702E-3</v>
      </c>
      <c r="AC41" s="146">
        <f t="shared" si="15"/>
        <v>1.3410672027451779E-3</v>
      </c>
      <c r="AD41" s="309">
        <v>1.3301793303433858E-3</v>
      </c>
      <c r="AE41" s="149"/>
      <c r="AF41" s="278">
        <v>2.6959991372802758E-3</v>
      </c>
      <c r="AG41" s="146">
        <f t="shared" si="16"/>
        <v>2.8351097027464107E-3</v>
      </c>
      <c r="AH41" s="146">
        <f t="shared" si="16"/>
        <v>2.9742202682125456E-3</v>
      </c>
      <c r="AI41" s="146">
        <f t="shared" si="16"/>
        <v>3.1133308336786804E-3</v>
      </c>
      <c r="AJ41" s="146">
        <f t="shared" si="16"/>
        <v>3.2524413991448153E-3</v>
      </c>
      <c r="AK41" s="146">
        <f t="shared" si="16"/>
        <v>3.3915519646109497E-3</v>
      </c>
      <c r="AL41" s="146">
        <f t="shared" si="16"/>
        <v>3.5306625300770846E-3</v>
      </c>
      <c r="AM41" s="146">
        <f t="shared" si="16"/>
        <v>3.6697730955432195E-3</v>
      </c>
      <c r="AN41" s="281">
        <v>3.8088836610093543E-3</v>
      </c>
      <c r="AO41" s="146">
        <f t="shared" si="25"/>
        <v>3.5774389755945553E-3</v>
      </c>
      <c r="AP41" s="146">
        <f t="shared" si="25"/>
        <v>3.3459942901797562E-3</v>
      </c>
      <c r="AQ41" s="146">
        <f t="shared" si="25"/>
        <v>3.1145496047649572E-3</v>
      </c>
      <c r="AR41" s="146">
        <f t="shared" si="25"/>
        <v>2.8831049193501577E-3</v>
      </c>
      <c r="AS41" s="309">
        <v>2.6516602339353586E-3</v>
      </c>
      <c r="AT41" s="149"/>
      <c r="AU41" s="278">
        <v>1.4942491773054206E-2</v>
      </c>
      <c r="AV41" s="146">
        <f t="shared" si="18"/>
        <v>1.502164794317103E-2</v>
      </c>
      <c r="AW41" s="146">
        <f t="shared" si="18"/>
        <v>1.5100804113287854E-2</v>
      </c>
      <c r="AX41" s="146">
        <f t="shared" si="18"/>
        <v>1.5179960283404676E-2</v>
      </c>
      <c r="AY41" s="146">
        <f t="shared" si="18"/>
        <v>1.52591164535215E-2</v>
      </c>
      <c r="AZ41" s="146">
        <f t="shared" si="18"/>
        <v>1.5338272623638323E-2</v>
      </c>
      <c r="BA41" s="146">
        <f t="shared" si="18"/>
        <v>1.5417428793755145E-2</v>
      </c>
      <c r="BB41" s="146">
        <f t="shared" si="18"/>
        <v>1.5496584963871969E-2</v>
      </c>
      <c r="BC41" s="281">
        <v>1.5575741133988793E-2</v>
      </c>
      <c r="BD41" s="146">
        <f t="shared" si="19"/>
        <v>1.5175257053635581E-2</v>
      </c>
      <c r="BE41" s="146">
        <f t="shared" si="19"/>
        <v>1.477477297328237E-2</v>
      </c>
      <c r="BF41" s="146">
        <f t="shared" si="19"/>
        <v>1.437428889292916E-2</v>
      </c>
      <c r="BG41" s="146">
        <f t="shared" si="19"/>
        <v>1.3973804812575949E-2</v>
      </c>
      <c r="BH41" s="309">
        <v>1.3573320732222737E-2</v>
      </c>
      <c r="BI41" s="149"/>
      <c r="BJ41" s="278">
        <v>0</v>
      </c>
      <c r="BK41" s="146">
        <f t="shared" si="24"/>
        <v>0</v>
      </c>
      <c r="BL41" s="146">
        <f t="shared" si="24"/>
        <v>0</v>
      </c>
      <c r="BM41" s="146">
        <f t="shared" si="24"/>
        <v>0</v>
      </c>
      <c r="BN41" s="146">
        <f t="shared" si="24"/>
        <v>0</v>
      </c>
      <c r="BO41" s="146">
        <f t="shared" si="24"/>
        <v>0</v>
      </c>
      <c r="BP41" s="146">
        <f t="shared" si="24"/>
        <v>0</v>
      </c>
      <c r="BQ41" s="146">
        <f t="shared" si="24"/>
        <v>0</v>
      </c>
      <c r="BR41" s="281">
        <v>0</v>
      </c>
      <c r="BS41" s="146">
        <f t="shared" si="21"/>
        <v>0</v>
      </c>
      <c r="BT41" s="146">
        <f t="shared" si="21"/>
        <v>0</v>
      </c>
      <c r="BU41" s="146">
        <f t="shared" si="21"/>
        <v>0</v>
      </c>
      <c r="BV41" s="146">
        <f t="shared" si="21"/>
        <v>0</v>
      </c>
      <c r="BW41" s="309">
        <v>0</v>
      </c>
      <c r="BX41" s="149"/>
      <c r="BY41" s="278">
        <v>0</v>
      </c>
      <c r="BZ41" s="146">
        <f t="shared" si="22"/>
        <v>0</v>
      </c>
      <c r="CA41" s="146">
        <f t="shared" si="22"/>
        <v>0</v>
      </c>
      <c r="CB41" s="146">
        <f t="shared" si="22"/>
        <v>0</v>
      </c>
      <c r="CC41" s="146">
        <f t="shared" si="22"/>
        <v>0</v>
      </c>
      <c r="CD41" s="146">
        <f t="shared" si="22"/>
        <v>0</v>
      </c>
      <c r="CE41" s="146">
        <f t="shared" si="22"/>
        <v>0</v>
      </c>
      <c r="CF41" s="146">
        <f t="shared" si="22"/>
        <v>0</v>
      </c>
      <c r="CG41" s="281">
        <v>0</v>
      </c>
      <c r="CH41" s="146">
        <f t="shared" si="23"/>
        <v>0</v>
      </c>
      <c r="CI41" s="146">
        <f t="shared" si="23"/>
        <v>0</v>
      </c>
      <c r="CJ41" s="146">
        <f t="shared" si="23"/>
        <v>0</v>
      </c>
      <c r="CK41" s="146">
        <f t="shared" si="23"/>
        <v>0</v>
      </c>
      <c r="CL41" s="309">
        <v>0</v>
      </c>
    </row>
    <row r="42" spans="1:90" x14ac:dyDescent="0.25">
      <c r="A42" s="2" t="s">
        <v>64</v>
      </c>
      <c r="B42" s="278">
        <v>0</v>
      </c>
      <c r="C42" s="146">
        <f t="shared" si="12"/>
        <v>0</v>
      </c>
      <c r="D42" s="146">
        <f t="shared" si="12"/>
        <v>0</v>
      </c>
      <c r="E42" s="146">
        <f t="shared" si="12"/>
        <v>0</v>
      </c>
      <c r="F42" s="146">
        <f t="shared" si="12"/>
        <v>0</v>
      </c>
      <c r="G42" s="146">
        <f t="shared" si="12"/>
        <v>0</v>
      </c>
      <c r="H42" s="146">
        <f t="shared" si="12"/>
        <v>0</v>
      </c>
      <c r="I42" s="146">
        <f t="shared" si="12"/>
        <v>0</v>
      </c>
      <c r="J42" s="281">
        <v>0</v>
      </c>
      <c r="K42" s="146">
        <f t="shared" si="13"/>
        <v>0</v>
      </c>
      <c r="L42" s="146">
        <f t="shared" si="13"/>
        <v>0</v>
      </c>
      <c r="M42" s="146">
        <f t="shared" si="13"/>
        <v>0</v>
      </c>
      <c r="N42" s="146">
        <f t="shared" si="13"/>
        <v>0</v>
      </c>
      <c r="O42" s="309">
        <v>0</v>
      </c>
      <c r="P42" s="149"/>
      <c r="Q42" s="278">
        <v>4.5153851886598076E-3</v>
      </c>
      <c r="R42" s="146">
        <f t="shared" si="14"/>
        <v>4.7174473876295236E-3</v>
      </c>
      <c r="S42" s="146">
        <f t="shared" si="14"/>
        <v>4.9195095865992395E-3</v>
      </c>
      <c r="T42" s="146">
        <f t="shared" si="14"/>
        <v>5.1215717855689555E-3</v>
      </c>
      <c r="U42" s="146">
        <f t="shared" si="14"/>
        <v>5.3236339845386714E-3</v>
      </c>
      <c r="V42" s="146">
        <f t="shared" si="14"/>
        <v>5.5256961835083874E-3</v>
      </c>
      <c r="W42" s="146">
        <f t="shared" si="14"/>
        <v>5.7277583824781033E-3</v>
      </c>
      <c r="X42" s="146">
        <f t="shared" si="14"/>
        <v>5.9298205814478193E-3</v>
      </c>
      <c r="Y42" s="281">
        <v>6.1318827804175352E-3</v>
      </c>
      <c r="Z42" s="146">
        <f t="shared" si="15"/>
        <v>4.9055062243340284E-3</v>
      </c>
      <c r="AA42" s="146">
        <f t="shared" si="15"/>
        <v>3.6791296682505211E-3</v>
      </c>
      <c r="AB42" s="146">
        <f t="shared" si="15"/>
        <v>2.4527531121670137E-3</v>
      </c>
      <c r="AC42" s="146">
        <f t="shared" si="15"/>
        <v>1.2263765560835069E-3</v>
      </c>
      <c r="AD42" s="309">
        <v>0</v>
      </c>
      <c r="AE42" s="149"/>
      <c r="AF42" s="278">
        <v>0</v>
      </c>
      <c r="AG42" s="146">
        <f t="shared" si="16"/>
        <v>0</v>
      </c>
      <c r="AH42" s="146">
        <f t="shared" si="16"/>
        <v>0</v>
      </c>
      <c r="AI42" s="146">
        <f t="shared" si="16"/>
        <v>0</v>
      </c>
      <c r="AJ42" s="146">
        <f t="shared" si="16"/>
        <v>0</v>
      </c>
      <c r="AK42" s="146">
        <f t="shared" si="16"/>
        <v>0</v>
      </c>
      <c r="AL42" s="146">
        <f t="shared" si="16"/>
        <v>0</v>
      </c>
      <c r="AM42" s="146">
        <f t="shared" si="16"/>
        <v>0</v>
      </c>
      <c r="AN42" s="281">
        <v>0</v>
      </c>
      <c r="AO42" s="146">
        <f t="shared" si="25"/>
        <v>0</v>
      </c>
      <c r="AP42" s="146">
        <f t="shared" si="25"/>
        <v>0</v>
      </c>
      <c r="AQ42" s="146">
        <f t="shared" si="25"/>
        <v>0</v>
      </c>
      <c r="AR42" s="146">
        <f t="shared" si="25"/>
        <v>0</v>
      </c>
      <c r="AS42" s="309">
        <v>0</v>
      </c>
      <c r="AT42" s="149"/>
      <c r="AU42" s="278">
        <v>0</v>
      </c>
      <c r="AV42" s="146">
        <f t="shared" si="18"/>
        <v>0</v>
      </c>
      <c r="AW42" s="146">
        <f t="shared" si="18"/>
        <v>0</v>
      </c>
      <c r="AX42" s="146">
        <f t="shared" si="18"/>
        <v>0</v>
      </c>
      <c r="AY42" s="146">
        <f t="shared" si="18"/>
        <v>0</v>
      </c>
      <c r="AZ42" s="146">
        <f t="shared" si="18"/>
        <v>0</v>
      </c>
      <c r="BA42" s="146">
        <f t="shared" si="18"/>
        <v>0</v>
      </c>
      <c r="BB42" s="146">
        <f t="shared" si="18"/>
        <v>0</v>
      </c>
      <c r="BC42" s="281">
        <v>0</v>
      </c>
      <c r="BD42" s="146">
        <f t="shared" si="19"/>
        <v>0</v>
      </c>
      <c r="BE42" s="146">
        <f t="shared" si="19"/>
        <v>0</v>
      </c>
      <c r="BF42" s="146">
        <f t="shared" si="19"/>
        <v>0</v>
      </c>
      <c r="BG42" s="146">
        <f t="shared" si="19"/>
        <v>0</v>
      </c>
      <c r="BH42" s="309">
        <v>0</v>
      </c>
      <c r="BI42" s="149"/>
      <c r="BJ42" s="278">
        <v>0</v>
      </c>
      <c r="BK42" s="146">
        <f t="shared" si="24"/>
        <v>0</v>
      </c>
      <c r="BL42" s="146">
        <f t="shared" si="24"/>
        <v>0</v>
      </c>
      <c r="BM42" s="146">
        <f t="shared" si="24"/>
        <v>0</v>
      </c>
      <c r="BN42" s="146">
        <f t="shared" si="24"/>
        <v>0</v>
      </c>
      <c r="BO42" s="146">
        <f t="shared" si="24"/>
        <v>0</v>
      </c>
      <c r="BP42" s="146">
        <f t="shared" si="24"/>
        <v>0</v>
      </c>
      <c r="BQ42" s="146">
        <f t="shared" si="24"/>
        <v>0</v>
      </c>
      <c r="BR42" s="281">
        <v>0</v>
      </c>
      <c r="BS42" s="146">
        <f t="shared" si="21"/>
        <v>0</v>
      </c>
      <c r="BT42" s="146">
        <f t="shared" si="21"/>
        <v>0</v>
      </c>
      <c r="BU42" s="146">
        <f t="shared" si="21"/>
        <v>0</v>
      </c>
      <c r="BV42" s="146">
        <f t="shared" si="21"/>
        <v>0</v>
      </c>
      <c r="BW42" s="309">
        <v>0</v>
      </c>
      <c r="BX42" s="149"/>
      <c r="BY42" s="278">
        <v>0</v>
      </c>
      <c r="BZ42" s="146">
        <f t="shared" si="22"/>
        <v>0</v>
      </c>
      <c r="CA42" s="146">
        <f t="shared" si="22"/>
        <v>0</v>
      </c>
      <c r="CB42" s="146">
        <f t="shared" si="22"/>
        <v>0</v>
      </c>
      <c r="CC42" s="146">
        <f t="shared" si="22"/>
        <v>0</v>
      </c>
      <c r="CD42" s="146">
        <f t="shared" si="22"/>
        <v>0</v>
      </c>
      <c r="CE42" s="146">
        <f t="shared" si="22"/>
        <v>0</v>
      </c>
      <c r="CF42" s="146">
        <f t="shared" si="22"/>
        <v>0</v>
      </c>
      <c r="CG42" s="281">
        <v>0</v>
      </c>
      <c r="CH42" s="146">
        <f t="shared" si="23"/>
        <v>0</v>
      </c>
      <c r="CI42" s="146">
        <f t="shared" si="23"/>
        <v>0</v>
      </c>
      <c r="CJ42" s="146">
        <f t="shared" si="23"/>
        <v>0</v>
      </c>
      <c r="CK42" s="146">
        <f t="shared" si="23"/>
        <v>0</v>
      </c>
      <c r="CL42" s="309">
        <v>0</v>
      </c>
    </row>
    <row r="43" spans="1:90" x14ac:dyDescent="0.25">
      <c r="A43" s="2" t="s">
        <v>66</v>
      </c>
      <c r="B43" s="278">
        <v>1.184940972218318E-2</v>
      </c>
      <c r="C43" s="146">
        <f t="shared" si="12"/>
        <v>1.0965207688216627E-2</v>
      </c>
      <c r="D43" s="146">
        <f t="shared" si="12"/>
        <v>1.0081005654250075E-2</v>
      </c>
      <c r="E43" s="146">
        <f t="shared" si="12"/>
        <v>9.1968036202835241E-3</v>
      </c>
      <c r="F43" s="146">
        <f t="shared" si="12"/>
        <v>8.3126015863169717E-3</v>
      </c>
      <c r="G43" s="146">
        <f t="shared" si="12"/>
        <v>7.4283995523504193E-3</v>
      </c>
      <c r="H43" s="146">
        <f t="shared" si="12"/>
        <v>6.5441975183838678E-3</v>
      </c>
      <c r="I43" s="146">
        <f t="shared" si="12"/>
        <v>5.6599954844173163E-3</v>
      </c>
      <c r="J43" s="281">
        <v>4.7757934504507639E-3</v>
      </c>
      <c r="K43" s="146">
        <f t="shared" si="13"/>
        <v>5.8590835115231036E-3</v>
      </c>
      <c r="L43" s="146">
        <f t="shared" si="13"/>
        <v>6.9423735725954432E-3</v>
      </c>
      <c r="M43" s="146">
        <f t="shared" si="13"/>
        <v>8.025663633667782E-3</v>
      </c>
      <c r="N43" s="146">
        <f t="shared" si="13"/>
        <v>9.1089536947401226E-3</v>
      </c>
      <c r="O43" s="309">
        <v>1.0192243755812461E-2</v>
      </c>
      <c r="P43" s="149"/>
      <c r="Q43" s="278">
        <v>1.1362988746607981E-2</v>
      </c>
      <c r="R43" s="146">
        <f t="shared" si="14"/>
        <v>1.1321321265814503E-2</v>
      </c>
      <c r="S43" s="146">
        <f t="shared" si="14"/>
        <v>1.1279653785021024E-2</v>
      </c>
      <c r="T43" s="146">
        <f t="shared" si="14"/>
        <v>1.1237986304227546E-2</v>
      </c>
      <c r="U43" s="146">
        <f t="shared" si="14"/>
        <v>1.1196318823434068E-2</v>
      </c>
      <c r="V43" s="146">
        <f t="shared" si="14"/>
        <v>1.1154651342640589E-2</v>
      </c>
      <c r="W43" s="146">
        <f t="shared" si="14"/>
        <v>1.1112983861847111E-2</v>
      </c>
      <c r="X43" s="146">
        <f t="shared" si="14"/>
        <v>1.1071316381053633E-2</v>
      </c>
      <c r="Y43" s="281">
        <v>1.1029648900260154E-2</v>
      </c>
      <c r="Z43" s="146">
        <f t="shared" si="15"/>
        <v>1.0611480140189634E-2</v>
      </c>
      <c r="AA43" s="146">
        <f t="shared" si="15"/>
        <v>1.0193311380119113E-2</v>
      </c>
      <c r="AB43" s="146">
        <f t="shared" si="15"/>
        <v>9.7751426200485929E-3</v>
      </c>
      <c r="AC43" s="146">
        <f t="shared" si="15"/>
        <v>9.3569738599780725E-3</v>
      </c>
      <c r="AD43" s="309">
        <v>8.938805099907552E-3</v>
      </c>
      <c r="AE43" s="149"/>
      <c r="AF43" s="278">
        <v>0.1671519465113771</v>
      </c>
      <c r="AG43" s="146">
        <f t="shared" si="16"/>
        <v>0.15620025981258967</v>
      </c>
      <c r="AH43" s="146">
        <f t="shared" si="16"/>
        <v>0.14524857311380224</v>
      </c>
      <c r="AI43" s="146">
        <f t="shared" si="16"/>
        <v>0.13429688641501483</v>
      </c>
      <c r="AJ43" s="146">
        <f t="shared" si="16"/>
        <v>0.1233451997162274</v>
      </c>
      <c r="AK43" s="146">
        <f t="shared" si="16"/>
        <v>0.11239351301743997</v>
      </c>
      <c r="AL43" s="146">
        <f t="shared" si="16"/>
        <v>0.10144182631865255</v>
      </c>
      <c r="AM43" s="146">
        <f t="shared" si="16"/>
        <v>9.0490139619865129E-2</v>
      </c>
      <c r="AN43" s="281">
        <v>7.9538452921077696E-2</v>
      </c>
      <c r="AO43" s="146">
        <f t="shared" si="25"/>
        <v>9.8691603207785222E-2</v>
      </c>
      <c r="AP43" s="146">
        <f t="shared" si="25"/>
        <v>0.11784475349449276</v>
      </c>
      <c r="AQ43" s="146">
        <f t="shared" si="25"/>
        <v>0.1369979037812003</v>
      </c>
      <c r="AR43" s="146">
        <f t="shared" si="25"/>
        <v>0.15615105406790783</v>
      </c>
      <c r="AS43" s="309">
        <v>0.17530420435461536</v>
      </c>
      <c r="AT43" s="149"/>
      <c r="AU43" s="278">
        <v>6.4615021813465394E-3</v>
      </c>
      <c r="AV43" s="146">
        <f t="shared" si="18"/>
        <v>5.8091040800441161E-3</v>
      </c>
      <c r="AW43" s="146">
        <f t="shared" si="18"/>
        <v>5.1567059787416929E-3</v>
      </c>
      <c r="AX43" s="146">
        <f t="shared" si="18"/>
        <v>4.5043078774392696E-3</v>
      </c>
      <c r="AY43" s="146">
        <f t="shared" si="18"/>
        <v>3.8519097761368468E-3</v>
      </c>
      <c r="AZ43" s="146">
        <f t="shared" si="18"/>
        <v>3.1995116748344235E-3</v>
      </c>
      <c r="BA43" s="146">
        <f t="shared" si="18"/>
        <v>2.5471135735320007E-3</v>
      </c>
      <c r="BB43" s="146">
        <f t="shared" si="18"/>
        <v>1.8947154722295774E-3</v>
      </c>
      <c r="BC43" s="281">
        <v>1.2423173709271542E-3</v>
      </c>
      <c r="BD43" s="146">
        <f t="shared" si="19"/>
        <v>1.4563962341665564E-3</v>
      </c>
      <c r="BE43" s="146">
        <f t="shared" si="19"/>
        <v>1.6704750974059588E-3</v>
      </c>
      <c r="BF43" s="146">
        <f t="shared" si="19"/>
        <v>1.884553960645361E-3</v>
      </c>
      <c r="BG43" s="146">
        <f t="shared" si="19"/>
        <v>2.0986328238847634E-3</v>
      </c>
      <c r="BH43" s="309">
        <v>2.3127116871241656E-3</v>
      </c>
      <c r="BI43" s="149"/>
      <c r="BJ43" s="278">
        <v>9.6982278454469436E-3</v>
      </c>
      <c r="BK43" s="146">
        <f t="shared" si="24"/>
        <v>9.5491321939381105E-3</v>
      </c>
      <c r="BL43" s="146">
        <f t="shared" si="24"/>
        <v>9.4000365424292791E-3</v>
      </c>
      <c r="BM43" s="146">
        <f t="shared" si="24"/>
        <v>9.2509408909204477E-3</v>
      </c>
      <c r="BN43" s="146">
        <f t="shared" si="24"/>
        <v>9.1018452394116146E-3</v>
      </c>
      <c r="BO43" s="146">
        <f t="shared" si="24"/>
        <v>8.9527495879027814E-3</v>
      </c>
      <c r="BP43" s="146">
        <f t="shared" si="24"/>
        <v>8.8036539363939501E-3</v>
      </c>
      <c r="BQ43" s="146">
        <f t="shared" si="24"/>
        <v>8.6545582848851187E-3</v>
      </c>
      <c r="BR43" s="281">
        <v>8.5054626333762855E-3</v>
      </c>
      <c r="BS43" s="146">
        <f t="shared" si="21"/>
        <v>9.2491743615182587E-3</v>
      </c>
      <c r="BT43" s="146">
        <f t="shared" si="21"/>
        <v>9.9928860896602301E-3</v>
      </c>
      <c r="BU43" s="146">
        <f t="shared" si="21"/>
        <v>1.0736597817802203E-2</v>
      </c>
      <c r="BV43" s="146">
        <f t="shared" si="21"/>
        <v>1.1480309545944176E-2</v>
      </c>
      <c r="BW43" s="309">
        <v>1.2224021274086148E-2</v>
      </c>
      <c r="BX43" s="149"/>
      <c r="BY43" s="278">
        <v>0</v>
      </c>
      <c r="BZ43" s="146">
        <f t="shared" si="22"/>
        <v>0</v>
      </c>
      <c r="CA43" s="146">
        <f t="shared" si="22"/>
        <v>0</v>
      </c>
      <c r="CB43" s="146">
        <f t="shared" si="22"/>
        <v>0</v>
      </c>
      <c r="CC43" s="146">
        <f t="shared" si="22"/>
        <v>0</v>
      </c>
      <c r="CD43" s="146">
        <f t="shared" si="22"/>
        <v>0</v>
      </c>
      <c r="CE43" s="146">
        <f t="shared" si="22"/>
        <v>0</v>
      </c>
      <c r="CF43" s="146">
        <f t="shared" si="22"/>
        <v>0</v>
      </c>
      <c r="CG43" s="281">
        <v>0</v>
      </c>
      <c r="CH43" s="146">
        <f t="shared" si="23"/>
        <v>0</v>
      </c>
      <c r="CI43" s="146">
        <f t="shared" si="23"/>
        <v>0</v>
      </c>
      <c r="CJ43" s="146">
        <f t="shared" si="23"/>
        <v>0</v>
      </c>
      <c r="CK43" s="146">
        <f t="shared" si="23"/>
        <v>0</v>
      </c>
      <c r="CL43" s="309">
        <v>0</v>
      </c>
    </row>
    <row r="44" spans="1:90" x14ac:dyDescent="0.25">
      <c r="A44" s="2" t="s">
        <v>59</v>
      </c>
      <c r="B44" s="278">
        <v>4.5605791276393881E-3</v>
      </c>
      <c r="C44" s="146">
        <f t="shared" ref="C44:I66" si="26">$B44+($J44-$B44)/($J$10-2004)*(C$10-2004)</f>
        <v>4.2915553151533694E-3</v>
      </c>
      <c r="D44" s="146">
        <f t="shared" si="26"/>
        <v>4.0225315026673515E-3</v>
      </c>
      <c r="E44" s="146">
        <f t="shared" si="26"/>
        <v>3.7535076901813328E-3</v>
      </c>
      <c r="F44" s="146">
        <f t="shared" si="26"/>
        <v>3.4844838776953149E-3</v>
      </c>
      <c r="G44" s="146">
        <f t="shared" si="26"/>
        <v>3.2154600652092961E-3</v>
      </c>
      <c r="H44" s="146">
        <f t="shared" si="26"/>
        <v>2.9464362527232778E-3</v>
      </c>
      <c r="I44" s="146">
        <f t="shared" si="26"/>
        <v>2.6774124402372595E-3</v>
      </c>
      <c r="J44" s="281">
        <v>2.4083886277512412E-3</v>
      </c>
      <c r="K44" s="146">
        <f t="shared" ref="K44:N66" si="27">$J44+($O44-$J44)/(2017-$J$10)*(K$10-$J$10)</f>
        <v>2.9573783268247974E-3</v>
      </c>
      <c r="L44" s="146">
        <f t="shared" si="27"/>
        <v>3.5063680258983535E-3</v>
      </c>
      <c r="M44" s="146">
        <f t="shared" si="27"/>
        <v>4.0553577249719096E-3</v>
      </c>
      <c r="N44" s="146">
        <f t="shared" si="27"/>
        <v>4.6043474240454654E-3</v>
      </c>
      <c r="O44" s="309">
        <v>5.1533371231190219E-3</v>
      </c>
      <c r="P44" s="149"/>
      <c r="Q44" s="278">
        <v>5.9182233055249901E-3</v>
      </c>
      <c r="R44" s="146">
        <f t="shared" ref="R44:X66" si="28">$Q44+($Y44-$Q44)/($Y$10-2004)*(R$10-2004)</f>
        <v>6.0384570024911034E-3</v>
      </c>
      <c r="S44" s="146">
        <f t="shared" si="28"/>
        <v>6.1586906994572166E-3</v>
      </c>
      <c r="T44" s="146">
        <f t="shared" si="28"/>
        <v>6.2789243964233299E-3</v>
      </c>
      <c r="U44" s="146">
        <f t="shared" si="28"/>
        <v>6.399158093389444E-3</v>
      </c>
      <c r="V44" s="146">
        <f t="shared" si="28"/>
        <v>6.5193917903555573E-3</v>
      </c>
      <c r="W44" s="146">
        <f t="shared" si="28"/>
        <v>6.6396254873216706E-3</v>
      </c>
      <c r="X44" s="146">
        <f t="shared" si="28"/>
        <v>6.7598591842877838E-3</v>
      </c>
      <c r="Y44" s="281">
        <v>6.8800928812538971E-3</v>
      </c>
      <c r="Z44" s="146">
        <f t="shared" ref="Z44:AC66" si="29">$Y44+($AD44-$Y44)/(2017-$Y$10)*(Z$10-$Y$10)</f>
        <v>7.0439785764306439E-3</v>
      </c>
      <c r="AA44" s="146">
        <f t="shared" si="29"/>
        <v>7.2078642716073907E-3</v>
      </c>
      <c r="AB44" s="146">
        <f t="shared" si="29"/>
        <v>7.3717499667841375E-3</v>
      </c>
      <c r="AC44" s="146">
        <f t="shared" si="29"/>
        <v>7.5356356619608843E-3</v>
      </c>
      <c r="AD44" s="309">
        <v>7.6995213571376311E-3</v>
      </c>
      <c r="AE44" s="149"/>
      <c r="AF44" s="278">
        <v>2.2915992666882348E-2</v>
      </c>
      <c r="AG44" s="146">
        <f t="shared" ref="AG44:AM66" si="30">$AF44+($AN44-$AF44)/($AN$10-2004)*(AG$10-2004)</f>
        <v>2.04995975436408E-2</v>
      </c>
      <c r="AH44" s="146">
        <f t="shared" si="30"/>
        <v>1.8083202420399257E-2</v>
      </c>
      <c r="AI44" s="146">
        <f t="shared" si="30"/>
        <v>1.566680729715771E-2</v>
      </c>
      <c r="AJ44" s="146">
        <f t="shared" si="30"/>
        <v>1.3250412173916164E-2</v>
      </c>
      <c r="AK44" s="146">
        <f t="shared" si="30"/>
        <v>1.0834017050674619E-2</v>
      </c>
      <c r="AL44" s="146">
        <f t="shared" si="30"/>
        <v>8.4176219274330714E-3</v>
      </c>
      <c r="AM44" s="146">
        <f t="shared" si="30"/>
        <v>6.0012268041915277E-3</v>
      </c>
      <c r="AN44" s="281">
        <v>3.5848316809499806E-3</v>
      </c>
      <c r="AO44" s="146">
        <f t="shared" si="25"/>
        <v>5.8141544935770492E-3</v>
      </c>
      <c r="AP44" s="146">
        <f t="shared" si="25"/>
        <v>8.0434773062041179E-3</v>
      </c>
      <c r="AQ44" s="146">
        <f t="shared" si="25"/>
        <v>1.0272800118831188E-2</v>
      </c>
      <c r="AR44" s="146">
        <f t="shared" si="25"/>
        <v>1.2502122931458257E-2</v>
      </c>
      <c r="AS44" s="309">
        <v>1.4731445744085326E-2</v>
      </c>
      <c r="AT44" s="149"/>
      <c r="AU44" s="278">
        <v>5.0915951163563473E-3</v>
      </c>
      <c r="AV44" s="146">
        <f t="shared" ref="AV44:BB66" si="31">$AU44+($BC44-$AU44)/($BC$10-2004)*(AV$10-2004)</f>
        <v>5.2315940836412753E-3</v>
      </c>
      <c r="AW44" s="146">
        <f t="shared" si="31"/>
        <v>5.3715930509262034E-3</v>
      </c>
      <c r="AX44" s="146">
        <f t="shared" si="31"/>
        <v>5.5115920182111314E-3</v>
      </c>
      <c r="AY44" s="146">
        <f t="shared" si="31"/>
        <v>5.6515909854960595E-3</v>
      </c>
      <c r="AZ44" s="146">
        <f t="shared" si="31"/>
        <v>5.7915899527809867E-3</v>
      </c>
      <c r="BA44" s="146">
        <f t="shared" si="31"/>
        <v>5.9315889200659147E-3</v>
      </c>
      <c r="BB44" s="146">
        <f t="shared" si="31"/>
        <v>6.0715878873508428E-3</v>
      </c>
      <c r="BC44" s="281">
        <v>6.2115868546357709E-3</v>
      </c>
      <c r="BD44" s="146">
        <f t="shared" ref="BD44:BG66" si="32">$BC44+($BH44-$BC44)/(2017-$BC$10)*(BD$10-$BC$10)</f>
        <v>5.8070334518783382E-3</v>
      </c>
      <c r="BE44" s="146">
        <f t="shared" si="32"/>
        <v>5.4024800491209056E-3</v>
      </c>
      <c r="BF44" s="146">
        <f t="shared" si="32"/>
        <v>4.9979266463634729E-3</v>
      </c>
      <c r="BG44" s="146">
        <f t="shared" si="32"/>
        <v>4.5933732436060394E-3</v>
      </c>
      <c r="BH44" s="309">
        <v>4.1888198408486068E-3</v>
      </c>
      <c r="BI44" s="149"/>
      <c r="BJ44" s="278">
        <v>8.649770781074302E-4</v>
      </c>
      <c r="BK44" s="146">
        <f t="shared" si="24"/>
        <v>8.7433664596751133E-4</v>
      </c>
      <c r="BL44" s="146">
        <f t="shared" si="24"/>
        <v>8.8369621382759257E-4</v>
      </c>
      <c r="BM44" s="146">
        <f t="shared" si="24"/>
        <v>8.930557816876737E-4</v>
      </c>
      <c r="BN44" s="146">
        <f t="shared" si="24"/>
        <v>9.0241534954775483E-4</v>
      </c>
      <c r="BO44" s="146">
        <f t="shared" si="24"/>
        <v>9.1177491740783607E-4</v>
      </c>
      <c r="BP44" s="146">
        <f t="shared" si="24"/>
        <v>9.2113448526791721E-4</v>
      </c>
      <c r="BQ44" s="146">
        <f t="shared" si="24"/>
        <v>9.3049405312799845E-4</v>
      </c>
      <c r="BR44" s="281">
        <v>9.3985362098807958E-4</v>
      </c>
      <c r="BS44" s="146">
        <f t="shared" ref="BS44:BV66" si="33">$BR44+($BW44-$BR44)/(2017-$BR$10)*(BS$10-$BR$10)</f>
        <v>1.0392546249882785E-3</v>
      </c>
      <c r="BT44" s="146">
        <f t="shared" si="33"/>
        <v>1.1386556289884771E-3</v>
      </c>
      <c r="BU44" s="146">
        <f t="shared" si="33"/>
        <v>1.238056632988676E-3</v>
      </c>
      <c r="BV44" s="146">
        <f t="shared" si="33"/>
        <v>1.3374576369888746E-3</v>
      </c>
      <c r="BW44" s="309">
        <v>1.4368586409890735E-3</v>
      </c>
      <c r="BX44" s="149"/>
      <c r="BY44" s="278">
        <v>0</v>
      </c>
      <c r="BZ44" s="146">
        <f t="shared" ref="BZ44:CF66" si="34">$BY44+($CG44-$BY44)/($CG$10-2004)*(BZ$10-2004)</f>
        <v>0</v>
      </c>
      <c r="CA44" s="146">
        <f t="shared" si="34"/>
        <v>0</v>
      </c>
      <c r="CB44" s="146">
        <f t="shared" si="34"/>
        <v>0</v>
      </c>
      <c r="CC44" s="146">
        <f t="shared" si="34"/>
        <v>0</v>
      </c>
      <c r="CD44" s="146">
        <f t="shared" si="34"/>
        <v>0</v>
      </c>
      <c r="CE44" s="146">
        <f t="shared" si="34"/>
        <v>0</v>
      </c>
      <c r="CF44" s="146">
        <f t="shared" si="34"/>
        <v>0</v>
      </c>
      <c r="CG44" s="281">
        <v>0</v>
      </c>
      <c r="CH44" s="146">
        <f t="shared" ref="CH44:CK66" si="35">$CG44+($CL44-$CG44)/(2017-$CG$10)*(CH$10-$CG$10)</f>
        <v>0</v>
      </c>
      <c r="CI44" s="146">
        <f t="shared" si="35"/>
        <v>0</v>
      </c>
      <c r="CJ44" s="146">
        <f t="shared" si="35"/>
        <v>0</v>
      </c>
      <c r="CK44" s="146">
        <f t="shared" si="35"/>
        <v>0</v>
      </c>
      <c r="CL44" s="309">
        <v>0</v>
      </c>
    </row>
    <row r="45" spans="1:90" x14ac:dyDescent="0.25">
      <c r="A45" s="2" t="s">
        <v>60</v>
      </c>
      <c r="B45" s="278">
        <v>0</v>
      </c>
      <c r="C45" s="146">
        <f t="shared" si="26"/>
        <v>0</v>
      </c>
      <c r="D45" s="146">
        <f t="shared" si="26"/>
        <v>0</v>
      </c>
      <c r="E45" s="146">
        <f t="shared" si="26"/>
        <v>0</v>
      </c>
      <c r="F45" s="146">
        <f t="shared" si="26"/>
        <v>0</v>
      </c>
      <c r="G45" s="146">
        <f t="shared" si="26"/>
        <v>0</v>
      </c>
      <c r="H45" s="146">
        <f t="shared" si="26"/>
        <v>0</v>
      </c>
      <c r="I45" s="146">
        <f t="shared" si="26"/>
        <v>0</v>
      </c>
      <c r="J45" s="281">
        <v>0</v>
      </c>
      <c r="K45" s="146">
        <f t="shared" si="27"/>
        <v>0</v>
      </c>
      <c r="L45" s="146">
        <f t="shared" si="27"/>
        <v>0</v>
      </c>
      <c r="M45" s="146">
        <f t="shared" si="27"/>
        <v>0</v>
      </c>
      <c r="N45" s="146">
        <f t="shared" si="27"/>
        <v>0</v>
      </c>
      <c r="O45" s="309">
        <v>0</v>
      </c>
      <c r="P45" s="149"/>
      <c r="Q45" s="278">
        <v>5.866712843421347E-2</v>
      </c>
      <c r="R45" s="146">
        <f t="shared" si="28"/>
        <v>5.8106328809921087E-2</v>
      </c>
      <c r="S45" s="146">
        <f t="shared" si="28"/>
        <v>5.7545529185628712E-2</v>
      </c>
      <c r="T45" s="146">
        <f t="shared" si="28"/>
        <v>5.6984729561336336E-2</v>
      </c>
      <c r="U45" s="146">
        <f t="shared" si="28"/>
        <v>5.6423929937043954E-2</v>
      </c>
      <c r="V45" s="146">
        <f t="shared" si="28"/>
        <v>5.5863130312751572E-2</v>
      </c>
      <c r="W45" s="146">
        <f t="shared" si="28"/>
        <v>5.5302330688459196E-2</v>
      </c>
      <c r="X45" s="146">
        <f t="shared" si="28"/>
        <v>5.4741531064166821E-2</v>
      </c>
      <c r="Y45" s="281">
        <v>5.4180731439874438E-2</v>
      </c>
      <c r="Z45" s="146">
        <f t="shared" si="29"/>
        <v>5.4172244900894714E-2</v>
      </c>
      <c r="AA45" s="146">
        <f t="shared" si="29"/>
        <v>5.4163758361914983E-2</v>
      </c>
      <c r="AB45" s="146">
        <f t="shared" si="29"/>
        <v>5.4155271822935259E-2</v>
      </c>
      <c r="AC45" s="146">
        <f t="shared" si="29"/>
        <v>5.4146785283955529E-2</v>
      </c>
      <c r="AD45" s="309">
        <v>5.4138298744975805E-2</v>
      </c>
      <c r="AE45" s="149"/>
      <c r="AF45" s="278">
        <v>0</v>
      </c>
      <c r="AG45" s="146">
        <f t="shared" si="30"/>
        <v>0</v>
      </c>
      <c r="AH45" s="146">
        <f t="shared" si="30"/>
        <v>0</v>
      </c>
      <c r="AI45" s="146">
        <f t="shared" si="30"/>
        <v>0</v>
      </c>
      <c r="AJ45" s="146">
        <f t="shared" si="30"/>
        <v>0</v>
      </c>
      <c r="AK45" s="146">
        <f t="shared" si="30"/>
        <v>0</v>
      </c>
      <c r="AL45" s="146">
        <f t="shared" si="30"/>
        <v>0</v>
      </c>
      <c r="AM45" s="146">
        <f t="shared" si="30"/>
        <v>0</v>
      </c>
      <c r="AN45" s="281">
        <v>0</v>
      </c>
      <c r="AO45" s="146">
        <f t="shared" si="25"/>
        <v>0</v>
      </c>
      <c r="AP45" s="146">
        <f t="shared" si="25"/>
        <v>0</v>
      </c>
      <c r="AQ45" s="146">
        <f t="shared" si="25"/>
        <v>0</v>
      </c>
      <c r="AR45" s="146">
        <f t="shared" si="25"/>
        <v>0</v>
      </c>
      <c r="AS45" s="309">
        <v>0</v>
      </c>
      <c r="AT45" s="149"/>
      <c r="AU45" s="278">
        <v>0</v>
      </c>
      <c r="AV45" s="146">
        <f t="shared" si="31"/>
        <v>0</v>
      </c>
      <c r="AW45" s="146">
        <f t="shared" si="31"/>
        <v>0</v>
      </c>
      <c r="AX45" s="146">
        <f t="shared" si="31"/>
        <v>0</v>
      </c>
      <c r="AY45" s="146">
        <f t="shared" si="31"/>
        <v>0</v>
      </c>
      <c r="AZ45" s="146">
        <f t="shared" si="31"/>
        <v>0</v>
      </c>
      <c r="BA45" s="146">
        <f t="shared" si="31"/>
        <v>0</v>
      </c>
      <c r="BB45" s="146">
        <f t="shared" si="31"/>
        <v>0</v>
      </c>
      <c r="BC45" s="281">
        <v>0</v>
      </c>
      <c r="BD45" s="146">
        <f t="shared" si="32"/>
        <v>0</v>
      </c>
      <c r="BE45" s="146">
        <f t="shared" si="32"/>
        <v>0</v>
      </c>
      <c r="BF45" s="146">
        <f t="shared" si="32"/>
        <v>0</v>
      </c>
      <c r="BG45" s="146">
        <f t="shared" si="32"/>
        <v>0</v>
      </c>
      <c r="BH45" s="309">
        <v>0</v>
      </c>
      <c r="BI45" s="149"/>
      <c r="BJ45" s="278">
        <v>0</v>
      </c>
      <c r="BK45" s="146">
        <f t="shared" si="24"/>
        <v>0</v>
      </c>
      <c r="BL45" s="146">
        <f t="shared" si="24"/>
        <v>0</v>
      </c>
      <c r="BM45" s="146">
        <f t="shared" si="24"/>
        <v>0</v>
      </c>
      <c r="BN45" s="146">
        <f t="shared" si="24"/>
        <v>0</v>
      </c>
      <c r="BO45" s="146">
        <f t="shared" si="24"/>
        <v>0</v>
      </c>
      <c r="BP45" s="146">
        <f t="shared" si="24"/>
        <v>0</v>
      </c>
      <c r="BQ45" s="146">
        <f t="shared" si="24"/>
        <v>0</v>
      </c>
      <c r="BR45" s="281">
        <v>0</v>
      </c>
      <c r="BS45" s="146">
        <f t="shared" si="33"/>
        <v>0</v>
      </c>
      <c r="BT45" s="146">
        <f t="shared" si="33"/>
        <v>0</v>
      </c>
      <c r="BU45" s="146">
        <f t="shared" si="33"/>
        <v>0</v>
      </c>
      <c r="BV45" s="146">
        <f t="shared" si="33"/>
        <v>0</v>
      </c>
      <c r="BW45" s="309">
        <v>0</v>
      </c>
      <c r="BX45" s="149"/>
      <c r="BY45" s="278">
        <v>0</v>
      </c>
      <c r="BZ45" s="146">
        <f t="shared" si="34"/>
        <v>0</v>
      </c>
      <c r="CA45" s="146">
        <f t="shared" si="34"/>
        <v>0</v>
      </c>
      <c r="CB45" s="146">
        <f t="shared" si="34"/>
        <v>0</v>
      </c>
      <c r="CC45" s="146">
        <f t="shared" si="34"/>
        <v>0</v>
      </c>
      <c r="CD45" s="146">
        <f t="shared" si="34"/>
        <v>0</v>
      </c>
      <c r="CE45" s="146">
        <f t="shared" si="34"/>
        <v>0</v>
      </c>
      <c r="CF45" s="146">
        <f t="shared" si="34"/>
        <v>0</v>
      </c>
      <c r="CG45" s="281">
        <v>0</v>
      </c>
      <c r="CH45" s="146">
        <f t="shared" si="35"/>
        <v>0</v>
      </c>
      <c r="CI45" s="146">
        <f t="shared" si="35"/>
        <v>0</v>
      </c>
      <c r="CJ45" s="146">
        <f t="shared" si="35"/>
        <v>0</v>
      </c>
      <c r="CK45" s="146">
        <f t="shared" si="35"/>
        <v>0</v>
      </c>
      <c r="CL45" s="309">
        <v>0</v>
      </c>
    </row>
    <row r="46" spans="1:90" x14ac:dyDescent="0.25">
      <c r="A46" s="2" t="s">
        <v>67</v>
      </c>
      <c r="B46" s="278">
        <v>1.2499339388099091E-2</v>
      </c>
      <c r="C46" s="146">
        <f t="shared" si="26"/>
        <v>1.2232808729368048E-2</v>
      </c>
      <c r="D46" s="146">
        <f t="shared" si="26"/>
        <v>1.1966278070637007E-2</v>
      </c>
      <c r="E46" s="146">
        <f t="shared" si="26"/>
        <v>1.1699747411905964E-2</v>
      </c>
      <c r="F46" s="146">
        <f t="shared" si="26"/>
        <v>1.1433216753174921E-2</v>
      </c>
      <c r="G46" s="146">
        <f t="shared" si="26"/>
        <v>1.116668609444388E-2</v>
      </c>
      <c r="H46" s="146">
        <f t="shared" si="26"/>
        <v>1.0900155435712837E-2</v>
      </c>
      <c r="I46" s="146">
        <f t="shared" si="26"/>
        <v>1.0633624776981796E-2</v>
      </c>
      <c r="J46" s="281">
        <v>1.0367094118250753E-2</v>
      </c>
      <c r="K46" s="146">
        <f t="shared" si="27"/>
        <v>9.7427758315370896E-3</v>
      </c>
      <c r="L46" s="146">
        <f t="shared" si="27"/>
        <v>9.1184575448234259E-3</v>
      </c>
      <c r="M46" s="146">
        <f t="shared" si="27"/>
        <v>8.4941392581097622E-3</v>
      </c>
      <c r="N46" s="146">
        <f t="shared" si="27"/>
        <v>7.8698209713960986E-3</v>
      </c>
      <c r="O46" s="309">
        <v>7.245502684682434E-3</v>
      </c>
      <c r="P46" s="149"/>
      <c r="Q46" s="278">
        <v>2.3672893222099959E-3</v>
      </c>
      <c r="R46" s="146">
        <f t="shared" si="28"/>
        <v>2.1896297533302977E-3</v>
      </c>
      <c r="S46" s="146">
        <f t="shared" si="28"/>
        <v>2.0119701844505998E-3</v>
      </c>
      <c r="T46" s="146">
        <f t="shared" si="28"/>
        <v>1.8343106155709016E-3</v>
      </c>
      <c r="U46" s="146">
        <f t="shared" si="28"/>
        <v>1.6566510466912033E-3</v>
      </c>
      <c r="V46" s="146">
        <f t="shared" si="28"/>
        <v>1.4789914778115052E-3</v>
      </c>
      <c r="W46" s="146">
        <f t="shared" si="28"/>
        <v>1.3013319089318072E-3</v>
      </c>
      <c r="X46" s="146">
        <f t="shared" si="28"/>
        <v>1.1236723400521089E-3</v>
      </c>
      <c r="Y46" s="281">
        <v>9.4601277117241085E-4</v>
      </c>
      <c r="Z46" s="146">
        <f t="shared" si="29"/>
        <v>7.5681021693792868E-4</v>
      </c>
      <c r="AA46" s="146">
        <f t="shared" si="29"/>
        <v>5.6760766270344651E-4</v>
      </c>
      <c r="AB46" s="146">
        <f t="shared" si="29"/>
        <v>3.7840510846896434E-4</v>
      </c>
      <c r="AC46" s="146">
        <f t="shared" si="29"/>
        <v>1.8920255423448217E-4</v>
      </c>
      <c r="AD46" s="309">
        <v>0</v>
      </c>
      <c r="AE46" s="149"/>
      <c r="AF46" s="278">
        <v>3.2082389733635286E-3</v>
      </c>
      <c r="AG46" s="146">
        <f t="shared" si="30"/>
        <v>3.1712935692895699E-3</v>
      </c>
      <c r="AH46" s="146">
        <f t="shared" si="30"/>
        <v>3.1343481652156115E-3</v>
      </c>
      <c r="AI46" s="146">
        <f t="shared" si="30"/>
        <v>3.0974027611416527E-3</v>
      </c>
      <c r="AJ46" s="146">
        <f t="shared" si="30"/>
        <v>3.0604573570676939E-3</v>
      </c>
      <c r="AK46" s="146">
        <f t="shared" si="30"/>
        <v>3.0235119529937351E-3</v>
      </c>
      <c r="AL46" s="146">
        <f t="shared" si="30"/>
        <v>2.9865665489197763E-3</v>
      </c>
      <c r="AM46" s="146">
        <f t="shared" si="30"/>
        <v>2.949621144845818E-3</v>
      </c>
      <c r="AN46" s="281">
        <v>2.9126757407718592E-3</v>
      </c>
      <c r="AO46" s="146">
        <f t="shared" si="25"/>
        <v>2.9135058440832662E-3</v>
      </c>
      <c r="AP46" s="146">
        <f t="shared" si="25"/>
        <v>2.9143359473946732E-3</v>
      </c>
      <c r="AQ46" s="146">
        <f t="shared" si="25"/>
        <v>2.9151660507060802E-3</v>
      </c>
      <c r="AR46" s="146">
        <f t="shared" si="25"/>
        <v>2.9159961540174873E-3</v>
      </c>
      <c r="AS46" s="309">
        <v>2.9168262573288943E-3</v>
      </c>
      <c r="AT46" s="149"/>
      <c r="AU46" s="278">
        <v>1.4792423706466863E-3</v>
      </c>
      <c r="AV46" s="146">
        <f t="shared" si="31"/>
        <v>1.4009817883864045E-3</v>
      </c>
      <c r="AW46" s="146">
        <f t="shared" si="31"/>
        <v>1.3227212061261225E-3</v>
      </c>
      <c r="AX46" s="146">
        <f t="shared" si="31"/>
        <v>1.2444606238658407E-3</v>
      </c>
      <c r="AY46" s="146">
        <f t="shared" si="31"/>
        <v>1.1662000416055587E-3</v>
      </c>
      <c r="AZ46" s="146">
        <f t="shared" si="31"/>
        <v>1.0879394593452769E-3</v>
      </c>
      <c r="BA46" s="146">
        <f t="shared" si="31"/>
        <v>1.0096788770849949E-3</v>
      </c>
      <c r="BB46" s="146">
        <f t="shared" si="31"/>
        <v>9.3141829482471308E-4</v>
      </c>
      <c r="BC46" s="281">
        <v>8.5315771256443118E-4</v>
      </c>
      <c r="BD46" s="146">
        <f t="shared" si="32"/>
        <v>8.6785991484163226E-4</v>
      </c>
      <c r="BE46" s="146">
        <f t="shared" si="32"/>
        <v>8.8256211711883322E-4</v>
      </c>
      <c r="BF46" s="146">
        <f t="shared" si="32"/>
        <v>8.972643193960343E-4</v>
      </c>
      <c r="BG46" s="146">
        <f t="shared" si="32"/>
        <v>9.1196652167323527E-4</v>
      </c>
      <c r="BH46" s="309">
        <v>9.2666872395043634E-4</v>
      </c>
      <c r="BI46" s="149"/>
      <c r="BJ46" s="278">
        <v>3.93171399139741E-4</v>
      </c>
      <c r="BK46" s="146">
        <f t="shared" si="24"/>
        <v>4.128660624361627E-4</v>
      </c>
      <c r="BL46" s="146">
        <f t="shared" si="24"/>
        <v>4.325607257325844E-4</v>
      </c>
      <c r="BM46" s="146">
        <f t="shared" si="24"/>
        <v>4.5225538902900604E-4</v>
      </c>
      <c r="BN46" s="146">
        <f t="shared" si="24"/>
        <v>4.7195005232542774E-4</v>
      </c>
      <c r="BO46" s="146">
        <f t="shared" si="24"/>
        <v>4.9164471562184939E-4</v>
      </c>
      <c r="BP46" s="146">
        <f t="shared" si="24"/>
        <v>5.1133937891827109E-4</v>
      </c>
      <c r="BQ46" s="146">
        <f t="shared" si="24"/>
        <v>5.3103404221469279E-4</v>
      </c>
      <c r="BR46" s="281">
        <v>5.5072870551111448E-4</v>
      </c>
      <c r="BS46" s="146">
        <f t="shared" si="33"/>
        <v>5.4781122119912091E-4</v>
      </c>
      <c r="BT46" s="146">
        <f t="shared" si="33"/>
        <v>5.4489373688712745E-4</v>
      </c>
      <c r="BU46" s="146">
        <f t="shared" si="33"/>
        <v>5.4197625257513388E-4</v>
      </c>
      <c r="BV46" s="146">
        <f t="shared" si="33"/>
        <v>5.3905876826314042E-4</v>
      </c>
      <c r="BW46" s="309">
        <v>5.3614128395114685E-4</v>
      </c>
      <c r="BX46" s="149"/>
      <c r="BY46" s="278">
        <v>0</v>
      </c>
      <c r="BZ46" s="146">
        <f t="shared" si="34"/>
        <v>0</v>
      </c>
      <c r="CA46" s="146">
        <f t="shared" si="34"/>
        <v>0</v>
      </c>
      <c r="CB46" s="146">
        <f t="shared" si="34"/>
        <v>0</v>
      </c>
      <c r="CC46" s="146">
        <f t="shared" si="34"/>
        <v>0</v>
      </c>
      <c r="CD46" s="146">
        <f t="shared" si="34"/>
        <v>0</v>
      </c>
      <c r="CE46" s="146">
        <f t="shared" si="34"/>
        <v>0</v>
      </c>
      <c r="CF46" s="146">
        <f t="shared" si="34"/>
        <v>0</v>
      </c>
      <c r="CG46" s="281">
        <v>0</v>
      </c>
      <c r="CH46" s="146">
        <f t="shared" si="35"/>
        <v>0</v>
      </c>
      <c r="CI46" s="146">
        <f t="shared" si="35"/>
        <v>0</v>
      </c>
      <c r="CJ46" s="146">
        <f t="shared" si="35"/>
        <v>0</v>
      </c>
      <c r="CK46" s="146">
        <f t="shared" si="35"/>
        <v>0</v>
      </c>
      <c r="CL46" s="309">
        <v>0</v>
      </c>
    </row>
    <row r="47" spans="1:90" x14ac:dyDescent="0.25">
      <c r="A47" s="2" t="s">
        <v>68</v>
      </c>
      <c r="B47" s="278">
        <v>0</v>
      </c>
      <c r="C47" s="146">
        <f t="shared" si="26"/>
        <v>0</v>
      </c>
      <c r="D47" s="146">
        <f t="shared" si="26"/>
        <v>0</v>
      </c>
      <c r="E47" s="146">
        <f t="shared" si="26"/>
        <v>0</v>
      </c>
      <c r="F47" s="146">
        <f t="shared" si="26"/>
        <v>0</v>
      </c>
      <c r="G47" s="146">
        <f t="shared" si="26"/>
        <v>0</v>
      </c>
      <c r="H47" s="146">
        <f t="shared" si="26"/>
        <v>0</v>
      </c>
      <c r="I47" s="146">
        <f t="shared" si="26"/>
        <v>0</v>
      </c>
      <c r="J47" s="281">
        <v>0</v>
      </c>
      <c r="K47" s="146">
        <f t="shared" si="27"/>
        <v>0</v>
      </c>
      <c r="L47" s="146">
        <f t="shared" si="27"/>
        <v>0</v>
      </c>
      <c r="M47" s="146">
        <f t="shared" si="27"/>
        <v>0</v>
      </c>
      <c r="N47" s="146">
        <f t="shared" si="27"/>
        <v>0</v>
      </c>
      <c r="O47" s="309">
        <v>0</v>
      </c>
      <c r="P47" s="149"/>
      <c r="Q47" s="278">
        <v>0</v>
      </c>
      <c r="R47" s="146">
        <f t="shared" si="28"/>
        <v>0</v>
      </c>
      <c r="S47" s="146">
        <f t="shared" si="28"/>
        <v>0</v>
      </c>
      <c r="T47" s="146">
        <f t="shared" si="28"/>
        <v>0</v>
      </c>
      <c r="U47" s="146">
        <f t="shared" si="28"/>
        <v>0</v>
      </c>
      <c r="V47" s="146">
        <f t="shared" si="28"/>
        <v>0</v>
      </c>
      <c r="W47" s="146">
        <f t="shared" si="28"/>
        <v>0</v>
      </c>
      <c r="X47" s="146">
        <f t="shared" si="28"/>
        <v>0</v>
      </c>
      <c r="Y47" s="281">
        <v>0</v>
      </c>
      <c r="Z47" s="146">
        <f t="shared" si="29"/>
        <v>0</v>
      </c>
      <c r="AA47" s="146">
        <f t="shared" si="29"/>
        <v>0</v>
      </c>
      <c r="AB47" s="146">
        <f t="shared" si="29"/>
        <v>0</v>
      </c>
      <c r="AC47" s="146">
        <f t="shared" si="29"/>
        <v>0</v>
      </c>
      <c r="AD47" s="309">
        <v>0</v>
      </c>
      <c r="AE47" s="149"/>
      <c r="AF47" s="278">
        <v>0</v>
      </c>
      <c r="AG47" s="146">
        <f t="shared" si="30"/>
        <v>0</v>
      </c>
      <c r="AH47" s="146">
        <f t="shared" si="30"/>
        <v>0</v>
      </c>
      <c r="AI47" s="146">
        <f t="shared" si="30"/>
        <v>0</v>
      </c>
      <c r="AJ47" s="146">
        <f t="shared" si="30"/>
        <v>0</v>
      </c>
      <c r="AK47" s="146">
        <f t="shared" si="30"/>
        <v>0</v>
      </c>
      <c r="AL47" s="146">
        <f t="shared" si="30"/>
        <v>0</v>
      </c>
      <c r="AM47" s="146">
        <f t="shared" si="30"/>
        <v>0</v>
      </c>
      <c r="AN47" s="281">
        <v>0</v>
      </c>
      <c r="AO47" s="146">
        <f t="shared" si="25"/>
        <v>0</v>
      </c>
      <c r="AP47" s="146">
        <f t="shared" si="25"/>
        <v>0</v>
      </c>
      <c r="AQ47" s="146">
        <f t="shared" si="25"/>
        <v>0</v>
      </c>
      <c r="AR47" s="146">
        <f t="shared" si="25"/>
        <v>0</v>
      </c>
      <c r="AS47" s="309">
        <v>0</v>
      </c>
      <c r="AT47" s="149"/>
      <c r="AU47" s="278">
        <v>4.2876590453527134E-4</v>
      </c>
      <c r="AV47" s="146">
        <f t="shared" si="31"/>
        <v>3.751701664683624E-4</v>
      </c>
      <c r="AW47" s="146">
        <f t="shared" si="31"/>
        <v>3.2157442840145351E-4</v>
      </c>
      <c r="AX47" s="146">
        <f t="shared" si="31"/>
        <v>2.6797869033454462E-4</v>
      </c>
      <c r="AY47" s="146">
        <f t="shared" si="31"/>
        <v>2.1438295226763567E-4</v>
      </c>
      <c r="AZ47" s="146">
        <f t="shared" si="31"/>
        <v>1.6078721420072673E-4</v>
      </c>
      <c r="BA47" s="146">
        <f t="shared" si="31"/>
        <v>1.0719147613381784E-4</v>
      </c>
      <c r="BB47" s="146">
        <f t="shared" si="31"/>
        <v>5.3595738066908945E-5</v>
      </c>
      <c r="BC47" s="281">
        <v>0</v>
      </c>
      <c r="BD47" s="146">
        <f t="shared" si="32"/>
        <v>0</v>
      </c>
      <c r="BE47" s="146">
        <f t="shared" si="32"/>
        <v>0</v>
      </c>
      <c r="BF47" s="146">
        <f t="shared" si="32"/>
        <v>0</v>
      </c>
      <c r="BG47" s="146">
        <f t="shared" si="32"/>
        <v>0</v>
      </c>
      <c r="BH47" s="309">
        <v>0</v>
      </c>
      <c r="BI47" s="149"/>
      <c r="BJ47" s="278">
        <v>0</v>
      </c>
      <c r="BK47" s="146">
        <f t="shared" si="24"/>
        <v>0</v>
      </c>
      <c r="BL47" s="146">
        <f t="shared" si="24"/>
        <v>0</v>
      </c>
      <c r="BM47" s="146">
        <f t="shared" si="24"/>
        <v>0</v>
      </c>
      <c r="BN47" s="146">
        <f t="shared" si="24"/>
        <v>0</v>
      </c>
      <c r="BO47" s="146">
        <f t="shared" si="24"/>
        <v>0</v>
      </c>
      <c r="BP47" s="146">
        <f t="shared" si="24"/>
        <v>0</v>
      </c>
      <c r="BQ47" s="146">
        <f t="shared" si="24"/>
        <v>0</v>
      </c>
      <c r="BR47" s="281">
        <v>0</v>
      </c>
      <c r="BS47" s="146">
        <f t="shared" si="33"/>
        <v>0</v>
      </c>
      <c r="BT47" s="146">
        <f t="shared" si="33"/>
        <v>0</v>
      </c>
      <c r="BU47" s="146">
        <f t="shared" si="33"/>
        <v>0</v>
      </c>
      <c r="BV47" s="146">
        <f t="shared" si="33"/>
        <v>0</v>
      </c>
      <c r="BW47" s="309">
        <v>0</v>
      </c>
      <c r="BX47" s="149"/>
      <c r="BY47" s="278">
        <v>0</v>
      </c>
      <c r="BZ47" s="146">
        <f t="shared" si="34"/>
        <v>0</v>
      </c>
      <c r="CA47" s="146">
        <f t="shared" si="34"/>
        <v>0</v>
      </c>
      <c r="CB47" s="146">
        <f t="shared" si="34"/>
        <v>0</v>
      </c>
      <c r="CC47" s="146">
        <f t="shared" si="34"/>
        <v>0</v>
      </c>
      <c r="CD47" s="146">
        <f t="shared" si="34"/>
        <v>0</v>
      </c>
      <c r="CE47" s="146">
        <f t="shared" si="34"/>
        <v>0</v>
      </c>
      <c r="CF47" s="146">
        <f t="shared" si="34"/>
        <v>0</v>
      </c>
      <c r="CG47" s="281">
        <v>0</v>
      </c>
      <c r="CH47" s="146">
        <f t="shared" si="35"/>
        <v>0</v>
      </c>
      <c r="CI47" s="146">
        <f t="shared" si="35"/>
        <v>0</v>
      </c>
      <c r="CJ47" s="146">
        <f t="shared" si="35"/>
        <v>0</v>
      </c>
      <c r="CK47" s="146">
        <f t="shared" si="35"/>
        <v>0</v>
      </c>
      <c r="CL47" s="309">
        <v>0</v>
      </c>
    </row>
    <row r="48" spans="1:90" x14ac:dyDescent="0.25">
      <c r="A48" s="2" t="s">
        <v>69</v>
      </c>
      <c r="B48" s="278">
        <v>2.374140782861647E-2</v>
      </c>
      <c r="C48" s="146">
        <f t="shared" si="26"/>
        <v>2.3841781182156657E-2</v>
      </c>
      <c r="D48" s="146">
        <f t="shared" si="26"/>
        <v>2.3942154535696841E-2</v>
      </c>
      <c r="E48" s="146">
        <f t="shared" si="26"/>
        <v>2.4042527889237029E-2</v>
      </c>
      <c r="F48" s="146">
        <f t="shared" si="26"/>
        <v>2.4142901242777216E-2</v>
      </c>
      <c r="G48" s="146">
        <f t="shared" si="26"/>
        <v>2.4243274596317404E-2</v>
      </c>
      <c r="H48" s="146">
        <f t="shared" si="26"/>
        <v>2.4343647949857591E-2</v>
      </c>
      <c r="I48" s="146">
        <f t="shared" si="26"/>
        <v>2.4444021303397775E-2</v>
      </c>
      <c r="J48" s="281">
        <v>2.4544394656937963E-2</v>
      </c>
      <c r="K48" s="146">
        <f t="shared" si="27"/>
        <v>2.3072095534341187E-2</v>
      </c>
      <c r="L48" s="146">
        <f t="shared" si="27"/>
        <v>2.159979641174441E-2</v>
      </c>
      <c r="M48" s="146">
        <f t="shared" si="27"/>
        <v>2.0127497289147638E-2</v>
      </c>
      <c r="N48" s="146">
        <f t="shared" si="27"/>
        <v>1.8655198166550861E-2</v>
      </c>
      <c r="O48" s="309">
        <v>1.7182899043954085E-2</v>
      </c>
      <c r="P48" s="149"/>
      <c r="Q48" s="278">
        <v>4.3345505876576547E-2</v>
      </c>
      <c r="R48" s="146">
        <f t="shared" si="28"/>
        <v>4.4091182104174717E-2</v>
      </c>
      <c r="S48" s="146">
        <f t="shared" si="28"/>
        <v>4.4836858331772887E-2</v>
      </c>
      <c r="T48" s="146">
        <f t="shared" si="28"/>
        <v>4.5582534559371057E-2</v>
      </c>
      <c r="U48" s="146">
        <f t="shared" si="28"/>
        <v>4.6328210786969234E-2</v>
      </c>
      <c r="V48" s="146">
        <f t="shared" si="28"/>
        <v>4.7073887014567405E-2</v>
      </c>
      <c r="W48" s="146">
        <f t="shared" si="28"/>
        <v>4.7819563242165575E-2</v>
      </c>
      <c r="X48" s="146">
        <f t="shared" si="28"/>
        <v>4.8565239469763745E-2</v>
      </c>
      <c r="Y48" s="281">
        <v>4.9310915697361915E-2</v>
      </c>
      <c r="Z48" s="146">
        <f t="shared" si="29"/>
        <v>5.0642191622729121E-2</v>
      </c>
      <c r="AA48" s="146">
        <f t="shared" si="29"/>
        <v>5.1973467548096335E-2</v>
      </c>
      <c r="AB48" s="146">
        <f t="shared" si="29"/>
        <v>5.3304743473463541E-2</v>
      </c>
      <c r="AC48" s="146">
        <f t="shared" si="29"/>
        <v>5.4636019398830754E-2</v>
      </c>
      <c r="AD48" s="309">
        <v>5.596729532419796E-2</v>
      </c>
      <c r="AE48" s="149"/>
      <c r="AF48" s="278">
        <v>1.3479995686401378E-2</v>
      </c>
      <c r="AG48" s="146">
        <f t="shared" si="30"/>
        <v>1.3587412066076197E-2</v>
      </c>
      <c r="AH48" s="146">
        <f t="shared" si="30"/>
        <v>1.3694828445751015E-2</v>
      </c>
      <c r="AI48" s="146">
        <f t="shared" si="30"/>
        <v>1.3802244825425832E-2</v>
      </c>
      <c r="AJ48" s="146">
        <f t="shared" si="30"/>
        <v>1.390966120510065E-2</v>
      </c>
      <c r="AK48" s="146">
        <f t="shared" si="30"/>
        <v>1.4017077584775469E-2</v>
      </c>
      <c r="AL48" s="146">
        <f t="shared" si="30"/>
        <v>1.4124493964450285E-2</v>
      </c>
      <c r="AM48" s="146">
        <f t="shared" si="30"/>
        <v>1.4231910344125104E-2</v>
      </c>
      <c r="AN48" s="281">
        <v>1.4339326723799922E-2</v>
      </c>
      <c r="AO48" s="146">
        <f t="shared" si="25"/>
        <v>1.3062457519401154E-2</v>
      </c>
      <c r="AP48" s="146">
        <f t="shared" si="25"/>
        <v>1.1785588315002383E-2</v>
      </c>
      <c r="AQ48" s="146">
        <f t="shared" si="25"/>
        <v>1.0508719110603615E-2</v>
      </c>
      <c r="AR48" s="146">
        <f t="shared" si="25"/>
        <v>9.2318499062048441E-3</v>
      </c>
      <c r="AS48" s="309">
        <v>7.9549807018060754E-3</v>
      </c>
      <c r="AT48" s="149"/>
      <c r="AU48" s="278">
        <v>7.5843328938482807E-2</v>
      </c>
      <c r="AV48" s="146">
        <f t="shared" si="31"/>
        <v>7.5903872810695078E-2</v>
      </c>
      <c r="AW48" s="146">
        <f t="shared" si="31"/>
        <v>7.5964416682907349E-2</v>
      </c>
      <c r="AX48" s="146">
        <f t="shared" si="31"/>
        <v>7.6024960555119633E-2</v>
      </c>
      <c r="AY48" s="146">
        <f t="shared" si="31"/>
        <v>7.6085504427331904E-2</v>
      </c>
      <c r="AZ48" s="146">
        <f t="shared" si="31"/>
        <v>7.6146048299544175E-2</v>
      </c>
      <c r="BA48" s="146">
        <f t="shared" si="31"/>
        <v>7.620659217175646E-2</v>
      </c>
      <c r="BB48" s="146">
        <f t="shared" si="31"/>
        <v>7.6267136043968731E-2</v>
      </c>
      <c r="BC48" s="281">
        <v>7.6327679916181002E-2</v>
      </c>
      <c r="BD48" s="146">
        <f t="shared" si="32"/>
        <v>7.5777366060685095E-2</v>
      </c>
      <c r="BE48" s="146">
        <f t="shared" si="32"/>
        <v>7.5227052205189188E-2</v>
      </c>
      <c r="BF48" s="146">
        <f t="shared" si="32"/>
        <v>7.4676738349693281E-2</v>
      </c>
      <c r="BG48" s="146">
        <f t="shared" si="32"/>
        <v>7.4126424494197374E-2</v>
      </c>
      <c r="BH48" s="309">
        <v>7.3576110638701467E-2</v>
      </c>
      <c r="BI48" s="149"/>
      <c r="BJ48" s="278">
        <v>5.0850167622073167E-3</v>
      </c>
      <c r="BK48" s="146">
        <f t="shared" si="24"/>
        <v>5.6720499204792434E-3</v>
      </c>
      <c r="BL48" s="146">
        <f t="shared" si="24"/>
        <v>6.25908307875117E-3</v>
      </c>
      <c r="BM48" s="146">
        <f t="shared" si="24"/>
        <v>6.8461162370230966E-3</v>
      </c>
      <c r="BN48" s="146">
        <f t="shared" si="24"/>
        <v>7.4331493952950224E-3</v>
      </c>
      <c r="BO48" s="146">
        <f t="shared" si="24"/>
        <v>8.0201825535669499E-3</v>
      </c>
      <c r="BP48" s="146">
        <f t="shared" si="24"/>
        <v>8.6072157118388757E-3</v>
      </c>
      <c r="BQ48" s="146">
        <f t="shared" si="24"/>
        <v>9.1942488701108015E-3</v>
      </c>
      <c r="BR48" s="281">
        <v>9.781282028382729E-3</v>
      </c>
      <c r="BS48" s="146">
        <f t="shared" si="33"/>
        <v>1.1127655931845247E-2</v>
      </c>
      <c r="BT48" s="146">
        <f t="shared" si="33"/>
        <v>1.2474029835307767E-2</v>
      </c>
      <c r="BU48" s="146">
        <f t="shared" si="33"/>
        <v>1.3820403738770285E-2</v>
      </c>
      <c r="BV48" s="146">
        <f t="shared" si="33"/>
        <v>1.5166777642232804E-2</v>
      </c>
      <c r="BW48" s="309">
        <v>1.6513151545695322E-2</v>
      </c>
      <c r="BX48" s="149"/>
      <c r="BY48" s="278">
        <v>0</v>
      </c>
      <c r="BZ48" s="146">
        <f t="shared" si="34"/>
        <v>0</v>
      </c>
      <c r="CA48" s="146">
        <f t="shared" si="34"/>
        <v>0</v>
      </c>
      <c r="CB48" s="146">
        <f t="shared" si="34"/>
        <v>0</v>
      </c>
      <c r="CC48" s="146">
        <f t="shared" si="34"/>
        <v>0</v>
      </c>
      <c r="CD48" s="146">
        <f t="shared" si="34"/>
        <v>0</v>
      </c>
      <c r="CE48" s="146">
        <f t="shared" si="34"/>
        <v>0</v>
      </c>
      <c r="CF48" s="146">
        <f t="shared" si="34"/>
        <v>0</v>
      </c>
      <c r="CG48" s="281">
        <v>0</v>
      </c>
      <c r="CH48" s="146">
        <f t="shared" si="35"/>
        <v>0</v>
      </c>
      <c r="CI48" s="146">
        <f t="shared" si="35"/>
        <v>0</v>
      </c>
      <c r="CJ48" s="146">
        <f t="shared" si="35"/>
        <v>0</v>
      </c>
      <c r="CK48" s="146">
        <f t="shared" si="35"/>
        <v>0</v>
      </c>
      <c r="CL48" s="309">
        <v>0</v>
      </c>
    </row>
    <row r="49" spans="1:90" x14ac:dyDescent="0.25">
      <c r="A49" s="2" t="s">
        <v>70</v>
      </c>
      <c r="B49" s="278">
        <v>3.0781703467903259E-3</v>
      </c>
      <c r="C49" s="146">
        <f t="shared" si="26"/>
        <v>2.9228639140742208E-3</v>
      </c>
      <c r="D49" s="146">
        <f t="shared" si="26"/>
        <v>2.767557481358116E-3</v>
      </c>
      <c r="E49" s="146">
        <f t="shared" si="26"/>
        <v>2.6122510486420109E-3</v>
      </c>
      <c r="F49" s="146">
        <f t="shared" si="26"/>
        <v>2.4569446159259057E-3</v>
      </c>
      <c r="G49" s="146">
        <f t="shared" si="26"/>
        <v>2.3016381832098006E-3</v>
      </c>
      <c r="H49" s="146">
        <f t="shared" si="26"/>
        <v>2.1463317504936959E-3</v>
      </c>
      <c r="I49" s="146">
        <f t="shared" si="26"/>
        <v>1.9910253177775907E-3</v>
      </c>
      <c r="J49" s="281">
        <v>1.8357188850614858E-3</v>
      </c>
      <c r="K49" s="146">
        <f t="shared" si="27"/>
        <v>1.7120893810273618E-3</v>
      </c>
      <c r="L49" s="146">
        <f t="shared" si="27"/>
        <v>1.588459876993238E-3</v>
      </c>
      <c r="M49" s="146">
        <f t="shared" si="27"/>
        <v>1.464830372959114E-3</v>
      </c>
      <c r="N49" s="146">
        <f t="shared" si="27"/>
        <v>1.34120086892499E-3</v>
      </c>
      <c r="O49" s="309">
        <v>1.217571364890866E-3</v>
      </c>
      <c r="P49" s="149"/>
      <c r="Q49" s="278">
        <v>5.7867072320688792E-3</v>
      </c>
      <c r="R49" s="146">
        <f t="shared" si="28"/>
        <v>5.6643019406572891E-3</v>
      </c>
      <c r="S49" s="146">
        <f t="shared" si="28"/>
        <v>5.5418966492456999E-3</v>
      </c>
      <c r="T49" s="146">
        <f t="shared" si="28"/>
        <v>5.4194913578341098E-3</v>
      </c>
      <c r="U49" s="146">
        <f t="shared" si="28"/>
        <v>5.2970860664225197E-3</v>
      </c>
      <c r="V49" s="146">
        <f t="shared" si="28"/>
        <v>5.1746807750109296E-3</v>
      </c>
      <c r="W49" s="146">
        <f t="shared" si="28"/>
        <v>5.0522754835993396E-3</v>
      </c>
      <c r="X49" s="146">
        <f t="shared" si="28"/>
        <v>4.9298701921877503E-3</v>
      </c>
      <c r="Y49" s="281">
        <v>4.8074649007761603E-3</v>
      </c>
      <c r="Z49" s="146">
        <f t="shared" si="29"/>
        <v>3.8459719206209281E-3</v>
      </c>
      <c r="AA49" s="146">
        <f t="shared" si="29"/>
        <v>2.884478940465696E-3</v>
      </c>
      <c r="AB49" s="146">
        <f t="shared" si="29"/>
        <v>1.9229859603104643E-3</v>
      </c>
      <c r="AC49" s="146">
        <f t="shared" si="29"/>
        <v>9.6149298015523214E-4</v>
      </c>
      <c r="AD49" s="309">
        <v>0</v>
      </c>
      <c r="AE49" s="149"/>
      <c r="AF49" s="278">
        <v>7.8183974981128002E-2</v>
      </c>
      <c r="AG49" s="146">
        <f t="shared" si="30"/>
        <v>7.5062521266499663E-2</v>
      </c>
      <c r="AH49" s="146">
        <f t="shared" si="30"/>
        <v>7.1941067551871324E-2</v>
      </c>
      <c r="AI49" s="146">
        <f t="shared" si="30"/>
        <v>6.8819613837242971E-2</v>
      </c>
      <c r="AJ49" s="146">
        <f t="shared" si="30"/>
        <v>6.5698160122614632E-2</v>
      </c>
      <c r="AK49" s="146">
        <f t="shared" si="30"/>
        <v>6.2576706407986293E-2</v>
      </c>
      <c r="AL49" s="146">
        <f t="shared" si="30"/>
        <v>5.9455252693357954E-2</v>
      </c>
      <c r="AM49" s="146">
        <f t="shared" si="30"/>
        <v>5.6333798978729616E-2</v>
      </c>
      <c r="AN49" s="281">
        <v>5.321234526410127E-2</v>
      </c>
      <c r="AO49" s="146">
        <f t="shared" si="25"/>
        <v>5.9658353274419991E-2</v>
      </c>
      <c r="AP49" s="146">
        <f t="shared" si="25"/>
        <v>6.6104361284738719E-2</v>
      </c>
      <c r="AQ49" s="146">
        <f t="shared" si="25"/>
        <v>7.255036929505744E-2</v>
      </c>
      <c r="AR49" s="146">
        <f t="shared" si="25"/>
        <v>7.8996377305376161E-2</v>
      </c>
      <c r="AS49" s="309">
        <v>8.5442385315694883E-2</v>
      </c>
      <c r="AT49" s="149"/>
      <c r="AU49" s="278">
        <v>7.0531991296052142E-3</v>
      </c>
      <c r="AV49" s="146">
        <f t="shared" si="31"/>
        <v>6.7340065571319351E-3</v>
      </c>
      <c r="AW49" s="146">
        <f t="shared" si="31"/>
        <v>6.4148139846586568E-3</v>
      </c>
      <c r="AX49" s="146">
        <f t="shared" si="31"/>
        <v>6.0956214121853786E-3</v>
      </c>
      <c r="AY49" s="146">
        <f t="shared" si="31"/>
        <v>5.7764288397120995E-3</v>
      </c>
      <c r="AZ49" s="146">
        <f t="shared" si="31"/>
        <v>5.4572362672388203E-3</v>
      </c>
      <c r="BA49" s="146">
        <f t="shared" si="31"/>
        <v>5.1380436947655421E-3</v>
      </c>
      <c r="BB49" s="146">
        <f t="shared" si="31"/>
        <v>4.8188511222922639E-3</v>
      </c>
      <c r="BC49" s="281">
        <v>4.4996585498189847E-3</v>
      </c>
      <c r="BD49" s="146">
        <f t="shared" si="32"/>
        <v>4.4313526177594256E-3</v>
      </c>
      <c r="BE49" s="146">
        <f t="shared" si="32"/>
        <v>4.3630466856998664E-3</v>
      </c>
      <c r="BF49" s="146">
        <f t="shared" si="32"/>
        <v>4.2947407536403064E-3</v>
      </c>
      <c r="BG49" s="146">
        <f t="shared" si="32"/>
        <v>4.2264348215807473E-3</v>
      </c>
      <c r="BH49" s="309">
        <v>4.1581288895211881E-3</v>
      </c>
      <c r="BI49" s="149"/>
      <c r="BJ49" s="278">
        <v>3.4861197390390368E-3</v>
      </c>
      <c r="BK49" s="146">
        <f t="shared" si="24"/>
        <v>3.2151481101808229E-3</v>
      </c>
      <c r="BL49" s="146">
        <f t="shared" si="24"/>
        <v>2.9441764813226087E-3</v>
      </c>
      <c r="BM49" s="146">
        <f t="shared" si="24"/>
        <v>2.6732048524643944E-3</v>
      </c>
      <c r="BN49" s="146">
        <f t="shared" si="24"/>
        <v>2.4022332236061806E-3</v>
      </c>
      <c r="BO49" s="146">
        <f t="shared" si="24"/>
        <v>2.1312615947479668E-3</v>
      </c>
      <c r="BP49" s="146">
        <f t="shared" si="24"/>
        <v>1.8602899658897525E-3</v>
      </c>
      <c r="BQ49" s="146">
        <f t="shared" si="24"/>
        <v>1.5893183370315385E-3</v>
      </c>
      <c r="BR49" s="281">
        <v>1.3183467081733242E-3</v>
      </c>
      <c r="BS49" s="146">
        <f t="shared" si="33"/>
        <v>1.633709953205898E-3</v>
      </c>
      <c r="BT49" s="146">
        <f t="shared" si="33"/>
        <v>1.9490731982384716E-3</v>
      </c>
      <c r="BU49" s="146">
        <f t="shared" si="33"/>
        <v>2.2644364432710452E-3</v>
      </c>
      <c r="BV49" s="146">
        <f t="shared" si="33"/>
        <v>2.5797996883036188E-3</v>
      </c>
      <c r="BW49" s="309">
        <v>2.8951629333361928E-3</v>
      </c>
      <c r="BX49" s="149"/>
      <c r="BY49" s="278">
        <v>0</v>
      </c>
      <c r="BZ49" s="146">
        <f t="shared" si="34"/>
        <v>0</v>
      </c>
      <c r="CA49" s="146">
        <f t="shared" si="34"/>
        <v>0</v>
      </c>
      <c r="CB49" s="146">
        <f t="shared" si="34"/>
        <v>0</v>
      </c>
      <c r="CC49" s="146">
        <f t="shared" si="34"/>
        <v>0</v>
      </c>
      <c r="CD49" s="146">
        <f t="shared" si="34"/>
        <v>0</v>
      </c>
      <c r="CE49" s="146">
        <f t="shared" si="34"/>
        <v>0</v>
      </c>
      <c r="CF49" s="146">
        <f t="shared" si="34"/>
        <v>0</v>
      </c>
      <c r="CG49" s="281">
        <v>0</v>
      </c>
      <c r="CH49" s="146">
        <f t="shared" si="35"/>
        <v>0</v>
      </c>
      <c r="CI49" s="146">
        <f t="shared" si="35"/>
        <v>0</v>
      </c>
      <c r="CJ49" s="146">
        <f t="shared" si="35"/>
        <v>0</v>
      </c>
      <c r="CK49" s="146">
        <f t="shared" si="35"/>
        <v>0</v>
      </c>
      <c r="CL49" s="309">
        <v>0</v>
      </c>
    </row>
    <row r="50" spans="1:90" x14ac:dyDescent="0.25">
      <c r="A50" s="2" t="s">
        <v>71</v>
      </c>
      <c r="B50" s="278">
        <v>0</v>
      </c>
      <c r="C50" s="146">
        <f t="shared" si="26"/>
        <v>0</v>
      </c>
      <c r="D50" s="146">
        <f t="shared" si="26"/>
        <v>0</v>
      </c>
      <c r="E50" s="146">
        <f t="shared" si="26"/>
        <v>0</v>
      </c>
      <c r="F50" s="146">
        <f t="shared" si="26"/>
        <v>0</v>
      </c>
      <c r="G50" s="146">
        <f t="shared" si="26"/>
        <v>0</v>
      </c>
      <c r="H50" s="146">
        <f t="shared" si="26"/>
        <v>0</v>
      </c>
      <c r="I50" s="146">
        <f t="shared" si="26"/>
        <v>0</v>
      </c>
      <c r="J50" s="281">
        <v>0</v>
      </c>
      <c r="K50" s="146">
        <f t="shared" si="27"/>
        <v>0</v>
      </c>
      <c r="L50" s="146">
        <f t="shared" si="27"/>
        <v>0</v>
      </c>
      <c r="M50" s="146">
        <f t="shared" si="27"/>
        <v>0</v>
      </c>
      <c r="N50" s="146">
        <f t="shared" si="27"/>
        <v>0</v>
      </c>
      <c r="O50" s="309">
        <v>0</v>
      </c>
      <c r="P50" s="149"/>
      <c r="Q50" s="278">
        <v>3.17830510852268E-4</v>
      </c>
      <c r="R50" s="146">
        <f t="shared" si="28"/>
        <v>3.1841474122183157E-4</v>
      </c>
      <c r="S50" s="146">
        <f t="shared" si="28"/>
        <v>3.1899897159139509E-4</v>
      </c>
      <c r="T50" s="146">
        <f t="shared" si="28"/>
        <v>3.1958320196095866E-4</v>
      </c>
      <c r="U50" s="146">
        <f t="shared" si="28"/>
        <v>3.2016743233052218E-4</v>
      </c>
      <c r="V50" s="146">
        <f t="shared" si="28"/>
        <v>3.2075166270008576E-4</v>
      </c>
      <c r="W50" s="146">
        <f t="shared" si="28"/>
        <v>3.2133589306964933E-4</v>
      </c>
      <c r="X50" s="146">
        <f t="shared" si="28"/>
        <v>3.2192012343921285E-4</v>
      </c>
      <c r="Y50" s="281">
        <v>3.2250435380877643E-4</v>
      </c>
      <c r="Z50" s="146">
        <f t="shared" si="29"/>
        <v>2.5800348304702114E-4</v>
      </c>
      <c r="AA50" s="146">
        <f t="shared" si="29"/>
        <v>1.9350261228526586E-4</v>
      </c>
      <c r="AB50" s="146">
        <f t="shared" si="29"/>
        <v>1.2900174152351057E-4</v>
      </c>
      <c r="AC50" s="146">
        <f t="shared" si="29"/>
        <v>6.4500870761755285E-5</v>
      </c>
      <c r="AD50" s="309">
        <v>0</v>
      </c>
      <c r="AE50" s="149"/>
      <c r="AF50" s="278">
        <v>0</v>
      </c>
      <c r="AG50" s="146">
        <f t="shared" si="30"/>
        <v>2.2405198005937377E-5</v>
      </c>
      <c r="AH50" s="146">
        <f t="shared" si="30"/>
        <v>4.4810396011874754E-5</v>
      </c>
      <c r="AI50" s="146">
        <f t="shared" si="30"/>
        <v>6.7215594017812125E-5</v>
      </c>
      <c r="AJ50" s="146">
        <f t="shared" si="30"/>
        <v>8.9620792023749509E-5</v>
      </c>
      <c r="AK50" s="146">
        <f t="shared" si="30"/>
        <v>1.1202599002968689E-4</v>
      </c>
      <c r="AL50" s="146">
        <f t="shared" si="30"/>
        <v>1.3443118803562425E-4</v>
      </c>
      <c r="AM50" s="146">
        <f t="shared" si="30"/>
        <v>1.5683638604156163E-4</v>
      </c>
      <c r="AN50" s="281">
        <v>1.7924158404749902E-4</v>
      </c>
      <c r="AO50" s="146">
        <f t="shared" si="25"/>
        <v>1.4339326723799921E-4</v>
      </c>
      <c r="AP50" s="146">
        <f t="shared" si="25"/>
        <v>1.0754495042849941E-4</v>
      </c>
      <c r="AQ50" s="146">
        <f t="shared" si="25"/>
        <v>7.1696633618999607E-5</v>
      </c>
      <c r="AR50" s="146">
        <f t="shared" si="25"/>
        <v>3.5848316809499803E-5</v>
      </c>
      <c r="AS50" s="309">
        <v>0</v>
      </c>
      <c r="AT50" s="149"/>
      <c r="AU50" s="278">
        <v>0</v>
      </c>
      <c r="AV50" s="146">
        <f t="shared" si="31"/>
        <v>0</v>
      </c>
      <c r="AW50" s="146">
        <f t="shared" si="31"/>
        <v>0</v>
      </c>
      <c r="AX50" s="146">
        <f t="shared" si="31"/>
        <v>0</v>
      </c>
      <c r="AY50" s="146">
        <f t="shared" si="31"/>
        <v>0</v>
      </c>
      <c r="AZ50" s="146">
        <f t="shared" si="31"/>
        <v>0</v>
      </c>
      <c r="BA50" s="146">
        <f t="shared" si="31"/>
        <v>0</v>
      </c>
      <c r="BB50" s="146">
        <f t="shared" si="31"/>
        <v>0</v>
      </c>
      <c r="BC50" s="281">
        <v>0</v>
      </c>
      <c r="BD50" s="146">
        <f t="shared" si="32"/>
        <v>0</v>
      </c>
      <c r="BE50" s="146">
        <f t="shared" si="32"/>
        <v>0</v>
      </c>
      <c r="BF50" s="146">
        <f t="shared" si="32"/>
        <v>0</v>
      </c>
      <c r="BG50" s="146">
        <f t="shared" si="32"/>
        <v>0</v>
      </c>
      <c r="BH50" s="309">
        <v>0</v>
      </c>
      <c r="BI50" s="149"/>
      <c r="BJ50" s="278">
        <v>0</v>
      </c>
      <c r="BK50" s="146">
        <f t="shared" si="24"/>
        <v>0</v>
      </c>
      <c r="BL50" s="146">
        <f t="shared" si="24"/>
        <v>0</v>
      </c>
      <c r="BM50" s="146">
        <f t="shared" si="24"/>
        <v>0</v>
      </c>
      <c r="BN50" s="146">
        <f t="shared" si="24"/>
        <v>0</v>
      </c>
      <c r="BO50" s="146">
        <f t="shared" si="24"/>
        <v>0</v>
      </c>
      <c r="BP50" s="146">
        <f t="shared" si="24"/>
        <v>0</v>
      </c>
      <c r="BQ50" s="146">
        <f t="shared" si="24"/>
        <v>0</v>
      </c>
      <c r="BR50" s="281">
        <v>0</v>
      </c>
      <c r="BS50" s="146">
        <f t="shared" si="33"/>
        <v>0</v>
      </c>
      <c r="BT50" s="146">
        <f t="shared" si="33"/>
        <v>0</v>
      </c>
      <c r="BU50" s="146">
        <f t="shared" si="33"/>
        <v>0</v>
      </c>
      <c r="BV50" s="146">
        <f t="shared" si="33"/>
        <v>0</v>
      </c>
      <c r="BW50" s="309">
        <v>0</v>
      </c>
      <c r="BX50" s="149"/>
      <c r="BY50" s="278">
        <v>0</v>
      </c>
      <c r="BZ50" s="146">
        <f t="shared" si="34"/>
        <v>0</v>
      </c>
      <c r="CA50" s="146">
        <f t="shared" si="34"/>
        <v>0</v>
      </c>
      <c r="CB50" s="146">
        <f t="shared" si="34"/>
        <v>0</v>
      </c>
      <c r="CC50" s="146">
        <f t="shared" si="34"/>
        <v>0</v>
      </c>
      <c r="CD50" s="146">
        <f t="shared" si="34"/>
        <v>0</v>
      </c>
      <c r="CE50" s="146">
        <f t="shared" si="34"/>
        <v>0</v>
      </c>
      <c r="CF50" s="146">
        <f t="shared" si="34"/>
        <v>0</v>
      </c>
      <c r="CG50" s="281">
        <v>0</v>
      </c>
      <c r="CH50" s="146">
        <f t="shared" si="35"/>
        <v>0</v>
      </c>
      <c r="CI50" s="146">
        <f t="shared" si="35"/>
        <v>0</v>
      </c>
      <c r="CJ50" s="146">
        <f t="shared" si="35"/>
        <v>0</v>
      </c>
      <c r="CK50" s="146">
        <f t="shared" si="35"/>
        <v>0</v>
      </c>
      <c r="CL50" s="309">
        <v>0</v>
      </c>
    </row>
    <row r="51" spans="1:90" x14ac:dyDescent="0.25">
      <c r="A51" s="2" t="s">
        <v>72</v>
      </c>
      <c r="B51" s="278">
        <v>1.2818681992113137E-3</v>
      </c>
      <c r="C51" s="146">
        <f t="shared" si="26"/>
        <v>1.1630169755962269E-3</v>
      </c>
      <c r="D51" s="146">
        <f t="shared" si="26"/>
        <v>1.0441657519811402E-3</v>
      </c>
      <c r="E51" s="146">
        <f t="shared" si="26"/>
        <v>9.2531452836605338E-4</v>
      </c>
      <c r="F51" s="146">
        <f t="shared" si="26"/>
        <v>8.0646330475096664E-4</v>
      </c>
      <c r="G51" s="146">
        <f t="shared" si="26"/>
        <v>6.876120811358799E-4</v>
      </c>
      <c r="H51" s="146">
        <f t="shared" si="26"/>
        <v>5.6876085752079306E-4</v>
      </c>
      <c r="I51" s="146">
        <f t="shared" si="26"/>
        <v>4.4990963390570632E-4</v>
      </c>
      <c r="J51" s="281">
        <v>3.3105841029061964E-4</v>
      </c>
      <c r="K51" s="146">
        <f t="shared" si="27"/>
        <v>5.5393549730327156E-4</v>
      </c>
      <c r="L51" s="146">
        <f t="shared" si="27"/>
        <v>7.7681258431592354E-4</v>
      </c>
      <c r="M51" s="146">
        <f t="shared" si="27"/>
        <v>9.9968967132857542E-4</v>
      </c>
      <c r="N51" s="146">
        <f t="shared" si="27"/>
        <v>1.2225667583412275E-3</v>
      </c>
      <c r="O51" s="309">
        <v>1.4454438453538794E-3</v>
      </c>
      <c r="P51" s="149"/>
      <c r="Q51" s="278">
        <v>0</v>
      </c>
      <c r="R51" s="146">
        <f t="shared" si="28"/>
        <v>0</v>
      </c>
      <c r="S51" s="146">
        <f t="shared" si="28"/>
        <v>0</v>
      </c>
      <c r="T51" s="146">
        <f t="shared" si="28"/>
        <v>0</v>
      </c>
      <c r="U51" s="146">
        <f t="shared" si="28"/>
        <v>0</v>
      </c>
      <c r="V51" s="146">
        <f t="shared" si="28"/>
        <v>0</v>
      </c>
      <c r="W51" s="146">
        <f t="shared" si="28"/>
        <v>0</v>
      </c>
      <c r="X51" s="146">
        <f t="shared" si="28"/>
        <v>0</v>
      </c>
      <c r="Y51" s="281">
        <v>0</v>
      </c>
      <c r="Z51" s="146">
        <f t="shared" si="29"/>
        <v>0</v>
      </c>
      <c r="AA51" s="146">
        <f t="shared" si="29"/>
        <v>0</v>
      </c>
      <c r="AB51" s="146">
        <f t="shared" si="29"/>
        <v>0</v>
      </c>
      <c r="AC51" s="146">
        <f t="shared" si="29"/>
        <v>0</v>
      </c>
      <c r="AD51" s="309">
        <v>0</v>
      </c>
      <c r="AE51" s="149"/>
      <c r="AF51" s="278">
        <v>4.8527984471044973E-4</v>
      </c>
      <c r="AG51" s="146">
        <f t="shared" si="30"/>
        <v>4.2461986412164348E-4</v>
      </c>
      <c r="AH51" s="146">
        <f t="shared" si="30"/>
        <v>3.639598835328373E-4</v>
      </c>
      <c r="AI51" s="146">
        <f t="shared" si="30"/>
        <v>3.0329990294403111E-4</v>
      </c>
      <c r="AJ51" s="146">
        <f t="shared" si="30"/>
        <v>2.4263992235522486E-4</v>
      </c>
      <c r="AK51" s="146">
        <f t="shared" si="30"/>
        <v>1.8197994176641862E-4</v>
      </c>
      <c r="AL51" s="146">
        <f t="shared" si="30"/>
        <v>1.2131996117761243E-4</v>
      </c>
      <c r="AM51" s="146">
        <f t="shared" si="30"/>
        <v>6.0659980588806243E-5</v>
      </c>
      <c r="AN51" s="281">
        <v>0</v>
      </c>
      <c r="AO51" s="146">
        <f t="shared" si="25"/>
        <v>0</v>
      </c>
      <c r="AP51" s="146">
        <f t="shared" si="25"/>
        <v>0</v>
      </c>
      <c r="AQ51" s="146">
        <f t="shared" si="25"/>
        <v>0</v>
      </c>
      <c r="AR51" s="146">
        <f t="shared" si="25"/>
        <v>0</v>
      </c>
      <c r="AS51" s="309">
        <v>0</v>
      </c>
      <c r="AT51" s="149"/>
      <c r="AU51" s="278">
        <v>1.1791062374719963E-2</v>
      </c>
      <c r="AV51" s="146">
        <f t="shared" si="31"/>
        <v>1.1763665447455354E-2</v>
      </c>
      <c r="AW51" s="146">
        <f t="shared" si="31"/>
        <v>1.1736268520190744E-2</v>
      </c>
      <c r="AX51" s="146">
        <f t="shared" si="31"/>
        <v>1.1708871592926134E-2</v>
      </c>
      <c r="AY51" s="146">
        <f t="shared" si="31"/>
        <v>1.1681474665661523E-2</v>
      </c>
      <c r="AZ51" s="146">
        <f t="shared" si="31"/>
        <v>1.1654077738396914E-2</v>
      </c>
      <c r="BA51" s="146">
        <f t="shared" si="31"/>
        <v>1.1626680811132304E-2</v>
      </c>
      <c r="BB51" s="146">
        <f t="shared" si="31"/>
        <v>1.1599283883867694E-2</v>
      </c>
      <c r="BC51" s="281">
        <v>1.1571886956603085E-2</v>
      </c>
      <c r="BD51" s="146">
        <f t="shared" si="32"/>
        <v>9.6693623314826616E-3</v>
      </c>
      <c r="BE51" s="146">
        <f t="shared" si="32"/>
        <v>7.7668377063622391E-3</v>
      </c>
      <c r="BF51" s="146">
        <f t="shared" si="32"/>
        <v>5.8643130812418166E-3</v>
      </c>
      <c r="BG51" s="146">
        <f t="shared" si="32"/>
        <v>3.9617884561213932E-3</v>
      </c>
      <c r="BH51" s="309">
        <v>2.0592638310009694E-3</v>
      </c>
      <c r="BI51" s="149"/>
      <c r="BJ51" s="278">
        <v>0</v>
      </c>
      <c r="BK51" s="146">
        <f t="shared" si="24"/>
        <v>0</v>
      </c>
      <c r="BL51" s="146">
        <f t="shared" si="24"/>
        <v>0</v>
      </c>
      <c r="BM51" s="146">
        <f t="shared" si="24"/>
        <v>0</v>
      </c>
      <c r="BN51" s="146">
        <f t="shared" si="24"/>
        <v>0</v>
      </c>
      <c r="BO51" s="146">
        <f t="shared" si="24"/>
        <v>0</v>
      </c>
      <c r="BP51" s="146">
        <f t="shared" si="24"/>
        <v>0</v>
      </c>
      <c r="BQ51" s="146">
        <f t="shared" si="24"/>
        <v>0</v>
      </c>
      <c r="BR51" s="281">
        <v>0</v>
      </c>
      <c r="BS51" s="146">
        <f t="shared" si="33"/>
        <v>0</v>
      </c>
      <c r="BT51" s="146">
        <f t="shared" si="33"/>
        <v>0</v>
      </c>
      <c r="BU51" s="146">
        <f t="shared" si="33"/>
        <v>0</v>
      </c>
      <c r="BV51" s="146">
        <f t="shared" si="33"/>
        <v>0</v>
      </c>
      <c r="BW51" s="309">
        <v>0</v>
      </c>
      <c r="BX51" s="149"/>
      <c r="BY51" s="278">
        <v>0</v>
      </c>
      <c r="BZ51" s="146">
        <f t="shared" si="34"/>
        <v>0</v>
      </c>
      <c r="CA51" s="146">
        <f t="shared" si="34"/>
        <v>0</v>
      </c>
      <c r="CB51" s="146">
        <f t="shared" si="34"/>
        <v>0</v>
      </c>
      <c r="CC51" s="146">
        <f t="shared" si="34"/>
        <v>0</v>
      </c>
      <c r="CD51" s="146">
        <f t="shared" si="34"/>
        <v>0</v>
      </c>
      <c r="CE51" s="146">
        <f t="shared" si="34"/>
        <v>0</v>
      </c>
      <c r="CF51" s="146">
        <f t="shared" si="34"/>
        <v>0</v>
      </c>
      <c r="CG51" s="281">
        <v>0</v>
      </c>
      <c r="CH51" s="146">
        <f t="shared" si="35"/>
        <v>0</v>
      </c>
      <c r="CI51" s="146">
        <f t="shared" si="35"/>
        <v>0</v>
      </c>
      <c r="CJ51" s="146">
        <f t="shared" si="35"/>
        <v>0</v>
      </c>
      <c r="CK51" s="146">
        <f t="shared" si="35"/>
        <v>0</v>
      </c>
      <c r="CL51" s="309">
        <v>0</v>
      </c>
    </row>
    <row r="52" spans="1:90" x14ac:dyDescent="0.25">
      <c r="A52" s="2" t="s">
        <v>74</v>
      </c>
      <c r="B52" s="278">
        <v>0</v>
      </c>
      <c r="C52" s="146">
        <f t="shared" si="26"/>
        <v>0</v>
      </c>
      <c r="D52" s="146">
        <f t="shared" si="26"/>
        <v>0</v>
      </c>
      <c r="E52" s="146">
        <f t="shared" si="26"/>
        <v>0</v>
      </c>
      <c r="F52" s="146">
        <f t="shared" si="26"/>
        <v>0</v>
      </c>
      <c r="G52" s="146">
        <f t="shared" si="26"/>
        <v>0</v>
      </c>
      <c r="H52" s="146">
        <f t="shared" si="26"/>
        <v>0</v>
      </c>
      <c r="I52" s="146">
        <f t="shared" si="26"/>
        <v>0</v>
      </c>
      <c r="J52" s="281">
        <v>0</v>
      </c>
      <c r="K52" s="146">
        <f t="shared" si="27"/>
        <v>0</v>
      </c>
      <c r="L52" s="146">
        <f t="shared" si="27"/>
        <v>0</v>
      </c>
      <c r="M52" s="146">
        <f t="shared" si="27"/>
        <v>0</v>
      </c>
      <c r="N52" s="146">
        <f t="shared" si="27"/>
        <v>0</v>
      </c>
      <c r="O52" s="309">
        <v>0</v>
      </c>
      <c r="P52" s="149"/>
      <c r="Q52" s="278">
        <v>0</v>
      </c>
      <c r="R52" s="146">
        <f t="shared" si="28"/>
        <v>0</v>
      </c>
      <c r="S52" s="146">
        <f t="shared" si="28"/>
        <v>0</v>
      </c>
      <c r="T52" s="146">
        <f t="shared" si="28"/>
        <v>0</v>
      </c>
      <c r="U52" s="146">
        <f t="shared" si="28"/>
        <v>0</v>
      </c>
      <c r="V52" s="146">
        <f t="shared" si="28"/>
        <v>0</v>
      </c>
      <c r="W52" s="146">
        <f t="shared" si="28"/>
        <v>0</v>
      </c>
      <c r="X52" s="146">
        <f t="shared" si="28"/>
        <v>0</v>
      </c>
      <c r="Y52" s="281">
        <v>0</v>
      </c>
      <c r="Z52" s="146">
        <f t="shared" si="29"/>
        <v>0</v>
      </c>
      <c r="AA52" s="146">
        <f t="shared" si="29"/>
        <v>0</v>
      </c>
      <c r="AB52" s="146">
        <f t="shared" si="29"/>
        <v>0</v>
      </c>
      <c r="AC52" s="146">
        <f t="shared" si="29"/>
        <v>0</v>
      </c>
      <c r="AD52" s="309">
        <v>0</v>
      </c>
      <c r="AE52" s="149"/>
      <c r="AF52" s="278">
        <v>0</v>
      </c>
      <c r="AG52" s="146">
        <f t="shared" si="30"/>
        <v>0</v>
      </c>
      <c r="AH52" s="146">
        <f t="shared" si="30"/>
        <v>0</v>
      </c>
      <c r="AI52" s="146">
        <f t="shared" si="30"/>
        <v>0</v>
      </c>
      <c r="AJ52" s="146">
        <f t="shared" si="30"/>
        <v>0</v>
      </c>
      <c r="AK52" s="146">
        <f t="shared" si="30"/>
        <v>0</v>
      </c>
      <c r="AL52" s="146">
        <f t="shared" si="30"/>
        <v>0</v>
      </c>
      <c r="AM52" s="146">
        <f t="shared" si="30"/>
        <v>0</v>
      </c>
      <c r="AN52" s="281">
        <v>0</v>
      </c>
      <c r="AO52" s="146">
        <f t="shared" si="25"/>
        <v>0</v>
      </c>
      <c r="AP52" s="146">
        <f t="shared" si="25"/>
        <v>0</v>
      </c>
      <c r="AQ52" s="146">
        <f t="shared" si="25"/>
        <v>0</v>
      </c>
      <c r="AR52" s="146">
        <f t="shared" si="25"/>
        <v>0</v>
      </c>
      <c r="AS52" s="309">
        <v>0</v>
      </c>
      <c r="AT52" s="149"/>
      <c r="AU52" s="278">
        <v>0</v>
      </c>
      <c r="AV52" s="146">
        <f t="shared" si="31"/>
        <v>0</v>
      </c>
      <c r="AW52" s="146">
        <f t="shared" si="31"/>
        <v>0</v>
      </c>
      <c r="AX52" s="146">
        <f t="shared" si="31"/>
        <v>0</v>
      </c>
      <c r="AY52" s="146">
        <f t="shared" si="31"/>
        <v>0</v>
      </c>
      <c r="AZ52" s="146">
        <f t="shared" si="31"/>
        <v>0</v>
      </c>
      <c r="BA52" s="146">
        <f t="shared" si="31"/>
        <v>0</v>
      </c>
      <c r="BB52" s="146">
        <f t="shared" si="31"/>
        <v>0</v>
      </c>
      <c r="BC52" s="281">
        <v>0</v>
      </c>
      <c r="BD52" s="146">
        <f t="shared" si="32"/>
        <v>0</v>
      </c>
      <c r="BE52" s="146">
        <f t="shared" si="32"/>
        <v>0</v>
      </c>
      <c r="BF52" s="146">
        <f t="shared" si="32"/>
        <v>0</v>
      </c>
      <c r="BG52" s="146">
        <f t="shared" si="32"/>
        <v>0</v>
      </c>
      <c r="BH52" s="309">
        <v>0</v>
      </c>
      <c r="BI52" s="149"/>
      <c r="BJ52" s="278">
        <v>0</v>
      </c>
      <c r="BK52" s="146">
        <f t="shared" si="24"/>
        <v>0</v>
      </c>
      <c r="BL52" s="146">
        <f t="shared" si="24"/>
        <v>0</v>
      </c>
      <c r="BM52" s="146">
        <f t="shared" si="24"/>
        <v>0</v>
      </c>
      <c r="BN52" s="146">
        <f t="shared" si="24"/>
        <v>0</v>
      </c>
      <c r="BO52" s="146">
        <f t="shared" si="24"/>
        <v>0</v>
      </c>
      <c r="BP52" s="146">
        <f t="shared" si="24"/>
        <v>0</v>
      </c>
      <c r="BQ52" s="146">
        <f t="shared" si="24"/>
        <v>0</v>
      </c>
      <c r="BR52" s="281">
        <v>0</v>
      </c>
      <c r="BS52" s="146">
        <f t="shared" si="33"/>
        <v>0</v>
      </c>
      <c r="BT52" s="146">
        <f t="shared" si="33"/>
        <v>0</v>
      </c>
      <c r="BU52" s="146">
        <f t="shared" si="33"/>
        <v>0</v>
      </c>
      <c r="BV52" s="146">
        <f t="shared" si="33"/>
        <v>0</v>
      </c>
      <c r="BW52" s="309">
        <v>0</v>
      </c>
      <c r="BX52" s="149"/>
      <c r="BY52" s="278">
        <v>0</v>
      </c>
      <c r="BZ52" s="146">
        <f t="shared" si="34"/>
        <v>0</v>
      </c>
      <c r="CA52" s="146">
        <f t="shared" si="34"/>
        <v>0</v>
      </c>
      <c r="CB52" s="146">
        <f t="shared" si="34"/>
        <v>0</v>
      </c>
      <c r="CC52" s="146">
        <f t="shared" si="34"/>
        <v>0</v>
      </c>
      <c r="CD52" s="146">
        <f t="shared" si="34"/>
        <v>0</v>
      </c>
      <c r="CE52" s="146">
        <f t="shared" si="34"/>
        <v>0</v>
      </c>
      <c r="CF52" s="146">
        <f t="shared" si="34"/>
        <v>0</v>
      </c>
      <c r="CG52" s="281">
        <v>0</v>
      </c>
      <c r="CH52" s="146">
        <f t="shared" si="35"/>
        <v>0</v>
      </c>
      <c r="CI52" s="146">
        <f t="shared" si="35"/>
        <v>0</v>
      </c>
      <c r="CJ52" s="146">
        <f t="shared" si="35"/>
        <v>0</v>
      </c>
      <c r="CK52" s="146">
        <f t="shared" si="35"/>
        <v>0</v>
      </c>
      <c r="CL52" s="309">
        <v>0</v>
      </c>
    </row>
    <row r="53" spans="1:90" x14ac:dyDescent="0.25">
      <c r="A53" s="2" t="s">
        <v>75</v>
      </c>
      <c r="B53" s="278">
        <v>2.7810823990125867E-3</v>
      </c>
      <c r="C53" s="146">
        <f t="shared" si="26"/>
        <v>2.4950990646635143E-3</v>
      </c>
      <c r="D53" s="146">
        <f t="shared" si="26"/>
        <v>2.2091157303144415E-3</v>
      </c>
      <c r="E53" s="146">
        <f t="shared" si="26"/>
        <v>1.9231323959653691E-3</v>
      </c>
      <c r="F53" s="146">
        <f t="shared" si="26"/>
        <v>1.6371490616162966E-3</v>
      </c>
      <c r="G53" s="146">
        <f t="shared" si="26"/>
        <v>1.351165727267224E-3</v>
      </c>
      <c r="H53" s="146">
        <f t="shared" si="26"/>
        <v>1.0651823929181516E-3</v>
      </c>
      <c r="I53" s="146">
        <f t="shared" si="26"/>
        <v>7.7919905856907879E-4</v>
      </c>
      <c r="J53" s="281">
        <v>4.9321572422000642E-4</v>
      </c>
      <c r="K53" s="146">
        <f t="shared" si="27"/>
        <v>6.585416953965741E-4</v>
      </c>
      <c r="L53" s="146">
        <f t="shared" si="27"/>
        <v>8.2386766657314178E-4</v>
      </c>
      <c r="M53" s="146">
        <f t="shared" si="27"/>
        <v>9.8919363774970935E-4</v>
      </c>
      <c r="N53" s="146">
        <f t="shared" si="27"/>
        <v>1.1545196089262771E-3</v>
      </c>
      <c r="O53" s="309">
        <v>1.3198455801028447E-3</v>
      </c>
      <c r="P53" s="149"/>
      <c r="Q53" s="278">
        <v>0</v>
      </c>
      <c r="R53" s="146">
        <f t="shared" si="28"/>
        <v>0</v>
      </c>
      <c r="S53" s="146">
        <f t="shared" si="28"/>
        <v>0</v>
      </c>
      <c r="T53" s="146">
        <f t="shared" si="28"/>
        <v>0</v>
      </c>
      <c r="U53" s="146">
        <f t="shared" si="28"/>
        <v>0</v>
      </c>
      <c r="V53" s="146">
        <f t="shared" si="28"/>
        <v>0</v>
      </c>
      <c r="W53" s="146">
        <f t="shared" si="28"/>
        <v>0</v>
      </c>
      <c r="X53" s="146">
        <f t="shared" si="28"/>
        <v>0</v>
      </c>
      <c r="Y53" s="281">
        <v>0</v>
      </c>
      <c r="Z53" s="146">
        <f t="shared" si="29"/>
        <v>0</v>
      </c>
      <c r="AA53" s="146">
        <f t="shared" si="29"/>
        <v>0</v>
      </c>
      <c r="AB53" s="146">
        <f t="shared" si="29"/>
        <v>0</v>
      </c>
      <c r="AC53" s="146">
        <f t="shared" si="29"/>
        <v>0</v>
      </c>
      <c r="AD53" s="309">
        <v>0</v>
      </c>
      <c r="AE53" s="149"/>
      <c r="AF53" s="278">
        <v>0</v>
      </c>
      <c r="AG53" s="146">
        <f t="shared" si="30"/>
        <v>8.4019492522265169E-5</v>
      </c>
      <c r="AH53" s="146">
        <f t="shared" si="30"/>
        <v>1.6803898504453034E-4</v>
      </c>
      <c r="AI53" s="146">
        <f t="shared" si="30"/>
        <v>2.5205847756679551E-4</v>
      </c>
      <c r="AJ53" s="146">
        <f t="shared" si="30"/>
        <v>3.3607797008906068E-4</v>
      </c>
      <c r="AK53" s="146">
        <f t="shared" si="30"/>
        <v>4.2009746261132585E-4</v>
      </c>
      <c r="AL53" s="146">
        <f t="shared" si="30"/>
        <v>5.0411695513359102E-4</v>
      </c>
      <c r="AM53" s="146">
        <f t="shared" si="30"/>
        <v>5.8813644765585613E-4</v>
      </c>
      <c r="AN53" s="281">
        <v>6.7215594017812135E-4</v>
      </c>
      <c r="AO53" s="146">
        <f t="shared" si="25"/>
        <v>5.3772475214249711E-4</v>
      </c>
      <c r="AP53" s="146">
        <f t="shared" si="25"/>
        <v>4.032935641068728E-4</v>
      </c>
      <c r="AQ53" s="146">
        <f t="shared" si="25"/>
        <v>2.688623760712485E-4</v>
      </c>
      <c r="AR53" s="146">
        <f t="shared" si="25"/>
        <v>1.3443118803562425E-4</v>
      </c>
      <c r="AS53" s="309">
        <v>0</v>
      </c>
      <c r="AT53" s="149"/>
      <c r="AU53" s="278">
        <v>3.8588931408174422E-4</v>
      </c>
      <c r="AV53" s="146">
        <f t="shared" si="31"/>
        <v>3.3765314982152621E-4</v>
      </c>
      <c r="AW53" s="146">
        <f t="shared" si="31"/>
        <v>2.8941698556130815E-4</v>
      </c>
      <c r="AX53" s="146">
        <f t="shared" si="31"/>
        <v>2.4118082130109014E-4</v>
      </c>
      <c r="AY53" s="146">
        <f t="shared" si="31"/>
        <v>1.9294465704087211E-4</v>
      </c>
      <c r="AZ53" s="146">
        <f t="shared" si="31"/>
        <v>1.4470849278065408E-4</v>
      </c>
      <c r="BA53" s="146">
        <f t="shared" si="31"/>
        <v>9.6472328520436068E-5</v>
      </c>
      <c r="BB53" s="146">
        <f t="shared" si="31"/>
        <v>4.8236164260218007E-5</v>
      </c>
      <c r="BC53" s="281">
        <v>0</v>
      </c>
      <c r="BD53" s="146">
        <f t="shared" si="32"/>
        <v>0</v>
      </c>
      <c r="BE53" s="146">
        <f t="shared" si="32"/>
        <v>0</v>
      </c>
      <c r="BF53" s="146">
        <f t="shared" si="32"/>
        <v>0</v>
      </c>
      <c r="BG53" s="146">
        <f t="shared" si="32"/>
        <v>0</v>
      </c>
      <c r="BH53" s="309">
        <v>0</v>
      </c>
      <c r="BI53" s="149"/>
      <c r="BJ53" s="278">
        <v>0</v>
      </c>
      <c r="BK53" s="146">
        <f t="shared" si="24"/>
        <v>0</v>
      </c>
      <c r="BL53" s="146">
        <f t="shared" si="24"/>
        <v>0</v>
      </c>
      <c r="BM53" s="146">
        <f t="shared" si="24"/>
        <v>0</v>
      </c>
      <c r="BN53" s="146">
        <f t="shared" si="24"/>
        <v>0</v>
      </c>
      <c r="BO53" s="146">
        <f t="shared" si="24"/>
        <v>0</v>
      </c>
      <c r="BP53" s="146">
        <f t="shared" si="24"/>
        <v>0</v>
      </c>
      <c r="BQ53" s="146">
        <f t="shared" si="24"/>
        <v>0</v>
      </c>
      <c r="BR53" s="281">
        <v>0</v>
      </c>
      <c r="BS53" s="146">
        <f t="shared" si="33"/>
        <v>0</v>
      </c>
      <c r="BT53" s="146">
        <f t="shared" si="33"/>
        <v>0</v>
      </c>
      <c r="BU53" s="146">
        <f t="shared" si="33"/>
        <v>0</v>
      </c>
      <c r="BV53" s="146">
        <f t="shared" si="33"/>
        <v>0</v>
      </c>
      <c r="BW53" s="309">
        <v>0</v>
      </c>
      <c r="BX53" s="149"/>
      <c r="BY53" s="278">
        <v>0</v>
      </c>
      <c r="BZ53" s="146">
        <f t="shared" si="34"/>
        <v>0</v>
      </c>
      <c r="CA53" s="146">
        <f t="shared" si="34"/>
        <v>0</v>
      </c>
      <c r="CB53" s="146">
        <f t="shared" si="34"/>
        <v>0</v>
      </c>
      <c r="CC53" s="146">
        <f t="shared" si="34"/>
        <v>0</v>
      </c>
      <c r="CD53" s="146">
        <f t="shared" si="34"/>
        <v>0</v>
      </c>
      <c r="CE53" s="146">
        <f t="shared" si="34"/>
        <v>0</v>
      </c>
      <c r="CF53" s="146">
        <f t="shared" si="34"/>
        <v>0</v>
      </c>
      <c r="CG53" s="281">
        <v>0</v>
      </c>
      <c r="CH53" s="146">
        <f t="shared" si="35"/>
        <v>0</v>
      </c>
      <c r="CI53" s="146">
        <f t="shared" si="35"/>
        <v>0</v>
      </c>
      <c r="CJ53" s="146">
        <f t="shared" si="35"/>
        <v>0</v>
      </c>
      <c r="CK53" s="146">
        <f t="shared" si="35"/>
        <v>0</v>
      </c>
      <c r="CL53" s="309">
        <v>0</v>
      </c>
    </row>
    <row r="54" spans="1:90" x14ac:dyDescent="0.25">
      <c r="A54" s="2" t="s">
        <v>76</v>
      </c>
      <c r="B54" s="278">
        <v>4.4194611811472651E-3</v>
      </c>
      <c r="C54" s="146">
        <f t="shared" si="26"/>
        <v>4.3088688970158006E-3</v>
      </c>
      <c r="D54" s="146">
        <f t="shared" si="26"/>
        <v>4.1982766128843361E-3</v>
      </c>
      <c r="E54" s="146">
        <f t="shared" si="26"/>
        <v>4.0876843287528716E-3</v>
      </c>
      <c r="F54" s="146">
        <f t="shared" si="26"/>
        <v>3.977092044621407E-3</v>
      </c>
      <c r="G54" s="146">
        <f t="shared" si="26"/>
        <v>3.8664997604899425E-3</v>
      </c>
      <c r="H54" s="146">
        <f t="shared" si="26"/>
        <v>3.7559074763584784E-3</v>
      </c>
      <c r="I54" s="146">
        <f t="shared" si="26"/>
        <v>3.6453151922270139E-3</v>
      </c>
      <c r="J54" s="281">
        <v>3.5347229080955494E-3</v>
      </c>
      <c r="K54" s="146">
        <f t="shared" si="27"/>
        <v>4.7064322597043214E-3</v>
      </c>
      <c r="L54" s="146">
        <f t="shared" si="27"/>
        <v>5.8781416113130938E-3</v>
      </c>
      <c r="M54" s="146">
        <f t="shared" si="27"/>
        <v>7.0498509629218654E-3</v>
      </c>
      <c r="N54" s="146">
        <f t="shared" si="27"/>
        <v>8.2215603145306387E-3</v>
      </c>
      <c r="O54" s="309">
        <v>9.3932696661394102E-3</v>
      </c>
      <c r="P54" s="149"/>
      <c r="Q54" s="278">
        <v>1.4091947270822282E-2</v>
      </c>
      <c r="R54" s="146">
        <f t="shared" si="28"/>
        <v>1.4340193493454521E-2</v>
      </c>
      <c r="S54" s="146">
        <f t="shared" si="28"/>
        <v>1.4588439716086761E-2</v>
      </c>
      <c r="T54" s="146">
        <f t="shared" si="28"/>
        <v>1.4836685938719001E-2</v>
      </c>
      <c r="U54" s="146">
        <f t="shared" si="28"/>
        <v>1.508493216135124E-2</v>
      </c>
      <c r="V54" s="146">
        <f t="shared" si="28"/>
        <v>1.533317838398348E-2</v>
      </c>
      <c r="W54" s="146">
        <f t="shared" si="28"/>
        <v>1.5581424606615719E-2</v>
      </c>
      <c r="X54" s="146">
        <f t="shared" si="28"/>
        <v>1.5829670829247959E-2</v>
      </c>
      <c r="Y54" s="281">
        <v>1.6077917051880199E-2</v>
      </c>
      <c r="Z54" s="146">
        <f t="shared" si="29"/>
        <v>1.6804985176641956E-2</v>
      </c>
      <c r="AA54" s="146">
        <f t="shared" si="29"/>
        <v>1.753205330140371E-2</v>
      </c>
      <c r="AB54" s="146">
        <f t="shared" si="29"/>
        <v>1.8259121426165467E-2</v>
      </c>
      <c r="AC54" s="146">
        <f t="shared" si="29"/>
        <v>1.8986189550927221E-2</v>
      </c>
      <c r="AD54" s="309">
        <v>1.9713257675688978E-2</v>
      </c>
      <c r="AE54" s="149"/>
      <c r="AF54" s="278">
        <v>0</v>
      </c>
      <c r="AG54" s="146">
        <f t="shared" si="30"/>
        <v>0</v>
      </c>
      <c r="AH54" s="146">
        <f t="shared" si="30"/>
        <v>0</v>
      </c>
      <c r="AI54" s="146">
        <f t="shared" si="30"/>
        <v>0</v>
      </c>
      <c r="AJ54" s="146">
        <f t="shared" si="30"/>
        <v>0</v>
      </c>
      <c r="AK54" s="146">
        <f t="shared" si="30"/>
        <v>0</v>
      </c>
      <c r="AL54" s="146">
        <f t="shared" si="30"/>
        <v>0</v>
      </c>
      <c r="AM54" s="146">
        <f t="shared" si="30"/>
        <v>0</v>
      </c>
      <c r="AN54" s="281">
        <v>0</v>
      </c>
      <c r="AO54" s="146">
        <f t="shared" si="25"/>
        <v>0</v>
      </c>
      <c r="AP54" s="146">
        <f t="shared" si="25"/>
        <v>0</v>
      </c>
      <c r="AQ54" s="146">
        <f t="shared" si="25"/>
        <v>0</v>
      </c>
      <c r="AR54" s="146">
        <f t="shared" si="25"/>
        <v>0</v>
      </c>
      <c r="AS54" s="309">
        <v>0</v>
      </c>
      <c r="AT54" s="149"/>
      <c r="AU54" s="278">
        <v>2.1223912274495934E-3</v>
      </c>
      <c r="AV54" s="146">
        <f t="shared" si="31"/>
        <v>2.0535431130957304E-3</v>
      </c>
      <c r="AW54" s="146">
        <f t="shared" si="31"/>
        <v>1.9846949987418674E-3</v>
      </c>
      <c r="AX54" s="146">
        <f t="shared" si="31"/>
        <v>1.9158468843880044E-3</v>
      </c>
      <c r="AY54" s="146">
        <f t="shared" si="31"/>
        <v>1.8469987700341414E-3</v>
      </c>
      <c r="AZ54" s="146">
        <f t="shared" si="31"/>
        <v>1.7781506556802783E-3</v>
      </c>
      <c r="BA54" s="146">
        <f t="shared" si="31"/>
        <v>1.7093025413264151E-3</v>
      </c>
      <c r="BB54" s="146">
        <f t="shared" si="31"/>
        <v>1.6404544269725521E-3</v>
      </c>
      <c r="BC54" s="281">
        <v>1.5716063126186891E-3</v>
      </c>
      <c r="BD54" s="146">
        <f t="shared" si="32"/>
        <v>1.3562881188930748E-3</v>
      </c>
      <c r="BE54" s="146">
        <f t="shared" si="32"/>
        <v>1.1409699251674604E-3</v>
      </c>
      <c r="BF54" s="146">
        <f t="shared" si="32"/>
        <v>9.256517314418461E-4</v>
      </c>
      <c r="BG54" s="146">
        <f t="shared" si="32"/>
        <v>7.1033353771623184E-4</v>
      </c>
      <c r="BH54" s="309">
        <v>4.9501534399061769E-4</v>
      </c>
      <c r="BI54" s="149"/>
      <c r="BJ54" s="278">
        <v>2.2279712617918656E-3</v>
      </c>
      <c r="BK54" s="146">
        <f t="shared" si="24"/>
        <v>2.1966648618503806E-3</v>
      </c>
      <c r="BL54" s="146">
        <f t="shared" si="24"/>
        <v>2.1653584619088957E-3</v>
      </c>
      <c r="BM54" s="146">
        <f t="shared" si="24"/>
        <v>2.1340520619674108E-3</v>
      </c>
      <c r="BN54" s="146">
        <f t="shared" si="24"/>
        <v>2.1027456620259259E-3</v>
      </c>
      <c r="BO54" s="146">
        <f t="shared" si="24"/>
        <v>2.0714392620844414E-3</v>
      </c>
      <c r="BP54" s="146">
        <f t="shared" si="24"/>
        <v>2.0401328621429565E-3</v>
      </c>
      <c r="BQ54" s="146">
        <f t="shared" si="24"/>
        <v>2.0088264622014716E-3</v>
      </c>
      <c r="BR54" s="281">
        <v>1.9775200622599866E-3</v>
      </c>
      <c r="BS54" s="146">
        <f t="shared" si="33"/>
        <v>2.0731214659072397E-3</v>
      </c>
      <c r="BT54" s="146">
        <f t="shared" si="33"/>
        <v>2.1687228695544927E-3</v>
      </c>
      <c r="BU54" s="146">
        <f t="shared" si="33"/>
        <v>2.2643242732017458E-3</v>
      </c>
      <c r="BV54" s="146">
        <f t="shared" si="33"/>
        <v>2.3599256768489993E-3</v>
      </c>
      <c r="BW54" s="309">
        <v>2.4555270804962523E-3</v>
      </c>
      <c r="BX54" s="149"/>
      <c r="BY54" s="278">
        <v>1.8215158924205378E-2</v>
      </c>
      <c r="BZ54" s="146">
        <f t="shared" si="34"/>
        <v>1.834279022558211E-2</v>
      </c>
      <c r="CA54" s="146">
        <f t="shared" si="34"/>
        <v>1.8470421526958842E-2</v>
      </c>
      <c r="CB54" s="146">
        <f t="shared" si="34"/>
        <v>1.8598052828335574E-2</v>
      </c>
      <c r="CC54" s="146">
        <f t="shared" si="34"/>
        <v>1.8725684129712306E-2</v>
      </c>
      <c r="CD54" s="146">
        <f t="shared" si="34"/>
        <v>1.8853315431089038E-2</v>
      </c>
      <c r="CE54" s="146">
        <f t="shared" si="34"/>
        <v>1.8980946732465771E-2</v>
      </c>
      <c r="CF54" s="146">
        <f t="shared" si="34"/>
        <v>1.9108578033842503E-2</v>
      </c>
      <c r="CG54" s="281">
        <v>1.9236209335219235E-2</v>
      </c>
      <c r="CH54" s="146">
        <f t="shared" si="35"/>
        <v>2.188500488535091E-2</v>
      </c>
      <c r="CI54" s="146">
        <f t="shared" si="35"/>
        <v>2.4533800435482585E-2</v>
      </c>
      <c r="CJ54" s="146">
        <f t="shared" si="35"/>
        <v>2.7182595985614261E-2</v>
      </c>
      <c r="CK54" s="146">
        <f t="shared" si="35"/>
        <v>2.9831391535745936E-2</v>
      </c>
      <c r="CL54" s="309">
        <v>3.2480187085877611E-2</v>
      </c>
    </row>
    <row r="55" spans="1:90" x14ac:dyDescent="0.25">
      <c r="A55" s="2" t="s">
        <v>77</v>
      </c>
      <c r="B55" s="278">
        <v>0</v>
      </c>
      <c r="C55" s="146">
        <f t="shared" si="26"/>
        <v>0</v>
      </c>
      <c r="D55" s="146">
        <f t="shared" si="26"/>
        <v>0</v>
      </c>
      <c r="E55" s="146">
        <f t="shared" si="26"/>
        <v>0</v>
      </c>
      <c r="F55" s="146">
        <f t="shared" si="26"/>
        <v>0</v>
      </c>
      <c r="G55" s="146">
        <f t="shared" si="26"/>
        <v>0</v>
      </c>
      <c r="H55" s="146">
        <f t="shared" si="26"/>
        <v>0</v>
      </c>
      <c r="I55" s="146">
        <f t="shared" si="26"/>
        <v>0</v>
      </c>
      <c r="J55" s="281">
        <v>0</v>
      </c>
      <c r="K55" s="146">
        <f t="shared" si="27"/>
        <v>0</v>
      </c>
      <c r="L55" s="146">
        <f t="shared" si="27"/>
        <v>0</v>
      </c>
      <c r="M55" s="146">
        <f t="shared" si="27"/>
        <v>0</v>
      </c>
      <c r="N55" s="146">
        <f t="shared" si="27"/>
        <v>0</v>
      </c>
      <c r="O55" s="309">
        <v>0</v>
      </c>
      <c r="P55" s="149"/>
      <c r="Q55" s="278">
        <v>0</v>
      </c>
      <c r="R55" s="146">
        <f t="shared" si="28"/>
        <v>0</v>
      </c>
      <c r="S55" s="146">
        <f t="shared" si="28"/>
        <v>0</v>
      </c>
      <c r="T55" s="146">
        <f t="shared" si="28"/>
        <v>0</v>
      </c>
      <c r="U55" s="146">
        <f t="shared" si="28"/>
        <v>0</v>
      </c>
      <c r="V55" s="146">
        <f t="shared" si="28"/>
        <v>0</v>
      </c>
      <c r="W55" s="146">
        <f t="shared" si="28"/>
        <v>0</v>
      </c>
      <c r="X55" s="146">
        <f t="shared" si="28"/>
        <v>0</v>
      </c>
      <c r="Y55" s="281">
        <v>0</v>
      </c>
      <c r="Z55" s="146">
        <f t="shared" si="29"/>
        <v>0</v>
      </c>
      <c r="AA55" s="146">
        <f t="shared" si="29"/>
        <v>0</v>
      </c>
      <c r="AB55" s="146">
        <f t="shared" si="29"/>
        <v>0</v>
      </c>
      <c r="AC55" s="146">
        <f t="shared" si="29"/>
        <v>0</v>
      </c>
      <c r="AD55" s="309">
        <v>0</v>
      </c>
      <c r="AE55" s="149"/>
      <c r="AF55" s="278">
        <v>5.9311981020166078E-4</v>
      </c>
      <c r="AG55" s="146">
        <f t="shared" si="30"/>
        <v>7.1222466672766311E-4</v>
      </c>
      <c r="AH55" s="146">
        <f t="shared" si="30"/>
        <v>8.3132952325366534E-4</v>
      </c>
      <c r="AI55" s="146">
        <f t="shared" si="30"/>
        <v>9.5043437977966757E-4</v>
      </c>
      <c r="AJ55" s="146">
        <f t="shared" si="30"/>
        <v>1.0695392363056699E-3</v>
      </c>
      <c r="AK55" s="146">
        <f t="shared" si="30"/>
        <v>1.1886440928316722E-3</v>
      </c>
      <c r="AL55" s="146">
        <f t="shared" si="30"/>
        <v>1.3077489493576746E-3</v>
      </c>
      <c r="AM55" s="146">
        <f t="shared" si="30"/>
        <v>1.4268538058836767E-3</v>
      </c>
      <c r="AN55" s="281">
        <v>1.545958662409679E-3</v>
      </c>
      <c r="AO55" s="146">
        <f t="shared" si="25"/>
        <v>1.2367669299277431E-3</v>
      </c>
      <c r="AP55" s="146">
        <f t="shared" si="25"/>
        <v>9.2757519744580746E-4</v>
      </c>
      <c r="AQ55" s="146">
        <f t="shared" si="25"/>
        <v>6.1838346496387168E-4</v>
      </c>
      <c r="AR55" s="146">
        <f t="shared" si="25"/>
        <v>3.0919173248193589E-4</v>
      </c>
      <c r="AS55" s="309">
        <v>0</v>
      </c>
      <c r="AT55" s="149"/>
      <c r="AU55" s="278">
        <v>3.8031535732278568E-3</v>
      </c>
      <c r="AV55" s="146">
        <f t="shared" si="31"/>
        <v>3.9533615917908913E-3</v>
      </c>
      <c r="AW55" s="146">
        <f t="shared" si="31"/>
        <v>4.1035696103539267E-3</v>
      </c>
      <c r="AX55" s="146">
        <f t="shared" si="31"/>
        <v>4.2537776289169613E-3</v>
      </c>
      <c r="AY55" s="146">
        <f t="shared" si="31"/>
        <v>4.4039856474799959E-3</v>
      </c>
      <c r="AZ55" s="146">
        <f t="shared" si="31"/>
        <v>4.5541936660430304E-3</v>
      </c>
      <c r="BA55" s="146">
        <f t="shared" si="31"/>
        <v>4.704401684606065E-3</v>
      </c>
      <c r="BB55" s="146">
        <f t="shared" si="31"/>
        <v>4.8546097031691004E-3</v>
      </c>
      <c r="BC55" s="281">
        <v>5.0048177217321349E-3</v>
      </c>
      <c r="BD55" s="146">
        <f t="shared" si="32"/>
        <v>4.6323256581161966E-3</v>
      </c>
      <c r="BE55" s="146">
        <f t="shared" si="32"/>
        <v>4.2598335945002574E-3</v>
      </c>
      <c r="BF55" s="146">
        <f t="shared" si="32"/>
        <v>3.8873415308843186E-3</v>
      </c>
      <c r="BG55" s="146">
        <f t="shared" si="32"/>
        <v>3.5148494672683798E-3</v>
      </c>
      <c r="BH55" s="309">
        <v>3.142357403652441E-3</v>
      </c>
      <c r="BI55" s="149"/>
      <c r="BJ55" s="278">
        <v>0</v>
      </c>
      <c r="BK55" s="146">
        <f t="shared" si="24"/>
        <v>0</v>
      </c>
      <c r="BL55" s="146">
        <f t="shared" si="24"/>
        <v>0</v>
      </c>
      <c r="BM55" s="146">
        <f t="shared" si="24"/>
        <v>0</v>
      </c>
      <c r="BN55" s="146">
        <f t="shared" si="24"/>
        <v>0</v>
      </c>
      <c r="BO55" s="146">
        <f t="shared" si="24"/>
        <v>0</v>
      </c>
      <c r="BP55" s="146">
        <f t="shared" si="24"/>
        <v>0</v>
      </c>
      <c r="BQ55" s="146">
        <f t="shared" si="24"/>
        <v>0</v>
      </c>
      <c r="BR55" s="281">
        <v>0</v>
      </c>
      <c r="BS55" s="146">
        <f t="shared" si="33"/>
        <v>0</v>
      </c>
      <c r="BT55" s="146">
        <f t="shared" si="33"/>
        <v>0</v>
      </c>
      <c r="BU55" s="146">
        <f t="shared" si="33"/>
        <v>0</v>
      </c>
      <c r="BV55" s="146">
        <f t="shared" si="33"/>
        <v>0</v>
      </c>
      <c r="BW55" s="309">
        <v>0</v>
      </c>
      <c r="BX55" s="149"/>
      <c r="BY55" s="278">
        <v>0</v>
      </c>
      <c r="BZ55" s="146">
        <f t="shared" si="34"/>
        <v>0</v>
      </c>
      <c r="CA55" s="146">
        <f t="shared" si="34"/>
        <v>0</v>
      </c>
      <c r="CB55" s="146">
        <f t="shared" si="34"/>
        <v>0</v>
      </c>
      <c r="CC55" s="146">
        <f t="shared" si="34"/>
        <v>0</v>
      </c>
      <c r="CD55" s="146">
        <f t="shared" si="34"/>
        <v>0</v>
      </c>
      <c r="CE55" s="146">
        <f t="shared" si="34"/>
        <v>0</v>
      </c>
      <c r="CF55" s="146">
        <f t="shared" si="34"/>
        <v>0</v>
      </c>
      <c r="CG55" s="281">
        <v>0</v>
      </c>
      <c r="CH55" s="146">
        <f t="shared" si="35"/>
        <v>0</v>
      </c>
      <c r="CI55" s="146">
        <f t="shared" si="35"/>
        <v>0</v>
      </c>
      <c r="CJ55" s="146">
        <f t="shared" si="35"/>
        <v>0</v>
      </c>
      <c r="CK55" s="146">
        <f t="shared" si="35"/>
        <v>0</v>
      </c>
      <c r="CL55" s="309">
        <v>0</v>
      </c>
    </row>
    <row r="56" spans="1:90" x14ac:dyDescent="0.25">
      <c r="A56" s="2" t="s">
        <v>79</v>
      </c>
      <c r="B56" s="278">
        <v>0</v>
      </c>
      <c r="C56" s="146">
        <f t="shared" si="26"/>
        <v>0</v>
      </c>
      <c r="D56" s="146">
        <f t="shared" si="26"/>
        <v>0</v>
      </c>
      <c r="E56" s="146">
        <f t="shared" si="26"/>
        <v>0</v>
      </c>
      <c r="F56" s="146">
        <f t="shared" si="26"/>
        <v>0</v>
      </c>
      <c r="G56" s="146">
        <f t="shared" si="26"/>
        <v>0</v>
      </c>
      <c r="H56" s="146">
        <f t="shared" si="26"/>
        <v>0</v>
      </c>
      <c r="I56" s="146">
        <f t="shared" si="26"/>
        <v>0</v>
      </c>
      <c r="J56" s="281">
        <v>0</v>
      </c>
      <c r="K56" s="146">
        <f t="shared" si="27"/>
        <v>0</v>
      </c>
      <c r="L56" s="146">
        <f t="shared" si="27"/>
        <v>0</v>
      </c>
      <c r="M56" s="146">
        <f t="shared" si="27"/>
        <v>0</v>
      </c>
      <c r="N56" s="146">
        <f t="shared" si="27"/>
        <v>0</v>
      </c>
      <c r="O56" s="309">
        <v>0</v>
      </c>
      <c r="P56" s="149"/>
      <c r="Q56" s="278">
        <v>0</v>
      </c>
      <c r="R56" s="146">
        <f t="shared" si="28"/>
        <v>0</v>
      </c>
      <c r="S56" s="146">
        <f t="shared" si="28"/>
        <v>0</v>
      </c>
      <c r="T56" s="146">
        <f t="shared" si="28"/>
        <v>0</v>
      </c>
      <c r="U56" s="146">
        <f t="shared" si="28"/>
        <v>0</v>
      </c>
      <c r="V56" s="146">
        <f t="shared" si="28"/>
        <v>0</v>
      </c>
      <c r="W56" s="146">
        <f t="shared" si="28"/>
        <v>0</v>
      </c>
      <c r="X56" s="146">
        <f t="shared" si="28"/>
        <v>0</v>
      </c>
      <c r="Y56" s="281">
        <v>0</v>
      </c>
      <c r="Z56" s="146">
        <f t="shared" si="29"/>
        <v>0</v>
      </c>
      <c r="AA56" s="146">
        <f t="shared" si="29"/>
        <v>0</v>
      </c>
      <c r="AB56" s="146">
        <f t="shared" si="29"/>
        <v>0</v>
      </c>
      <c r="AC56" s="146">
        <f t="shared" si="29"/>
        <v>0</v>
      </c>
      <c r="AD56" s="309">
        <v>0</v>
      </c>
      <c r="AE56" s="149"/>
      <c r="AF56" s="278">
        <v>1.3479995686401379E-3</v>
      </c>
      <c r="AG56" s="146">
        <f t="shared" si="30"/>
        <v>1.5155775926491814E-3</v>
      </c>
      <c r="AH56" s="146">
        <f t="shared" si="30"/>
        <v>1.6831556166582249E-3</v>
      </c>
      <c r="AI56" s="146">
        <f t="shared" si="30"/>
        <v>1.8507336406672682E-3</v>
      </c>
      <c r="AJ56" s="146">
        <f t="shared" si="30"/>
        <v>2.0183116646763114E-3</v>
      </c>
      <c r="AK56" s="146">
        <f t="shared" si="30"/>
        <v>2.1858896886853552E-3</v>
      </c>
      <c r="AL56" s="146">
        <f t="shared" si="30"/>
        <v>2.3534677126943984E-3</v>
      </c>
      <c r="AM56" s="146">
        <f t="shared" si="30"/>
        <v>2.5210457367034417E-3</v>
      </c>
      <c r="AN56" s="281">
        <v>2.6886237607124854E-3</v>
      </c>
      <c r="AO56" s="146">
        <f t="shared" si="25"/>
        <v>2.5280240196185726E-3</v>
      </c>
      <c r="AP56" s="146">
        <f t="shared" si="25"/>
        <v>2.3674242785246599E-3</v>
      </c>
      <c r="AQ56" s="146">
        <f t="shared" si="25"/>
        <v>2.2068245374307471E-3</v>
      </c>
      <c r="AR56" s="146">
        <f t="shared" si="25"/>
        <v>2.0462247963368343E-3</v>
      </c>
      <c r="AS56" s="309">
        <v>1.8856250552429217E-3</v>
      </c>
      <c r="AT56" s="149"/>
      <c r="AU56" s="278">
        <v>0</v>
      </c>
      <c r="AV56" s="146">
        <f t="shared" si="31"/>
        <v>0</v>
      </c>
      <c r="AW56" s="146">
        <f t="shared" si="31"/>
        <v>0</v>
      </c>
      <c r="AX56" s="146">
        <f t="shared" si="31"/>
        <v>0</v>
      </c>
      <c r="AY56" s="146">
        <f t="shared" si="31"/>
        <v>0</v>
      </c>
      <c r="AZ56" s="146">
        <f t="shared" si="31"/>
        <v>0</v>
      </c>
      <c r="BA56" s="146">
        <f t="shared" si="31"/>
        <v>0</v>
      </c>
      <c r="BB56" s="146">
        <f t="shared" si="31"/>
        <v>0</v>
      </c>
      <c r="BC56" s="281">
        <v>0</v>
      </c>
      <c r="BD56" s="146">
        <f t="shared" si="32"/>
        <v>0</v>
      </c>
      <c r="BE56" s="146">
        <f t="shared" si="32"/>
        <v>0</v>
      </c>
      <c r="BF56" s="146">
        <f t="shared" si="32"/>
        <v>0</v>
      </c>
      <c r="BG56" s="146">
        <f t="shared" si="32"/>
        <v>0</v>
      </c>
      <c r="BH56" s="309">
        <v>0</v>
      </c>
      <c r="BI56" s="149"/>
      <c r="BJ56" s="278">
        <v>0</v>
      </c>
      <c r="BK56" s="146">
        <f t="shared" si="24"/>
        <v>0</v>
      </c>
      <c r="BL56" s="146">
        <f t="shared" si="24"/>
        <v>0</v>
      </c>
      <c r="BM56" s="146">
        <f t="shared" si="24"/>
        <v>0</v>
      </c>
      <c r="BN56" s="146">
        <f t="shared" si="24"/>
        <v>0</v>
      </c>
      <c r="BO56" s="146">
        <f t="shared" si="24"/>
        <v>0</v>
      </c>
      <c r="BP56" s="146">
        <f t="shared" si="24"/>
        <v>0</v>
      </c>
      <c r="BQ56" s="146">
        <f t="shared" si="24"/>
        <v>0</v>
      </c>
      <c r="BR56" s="281">
        <v>0</v>
      </c>
      <c r="BS56" s="146">
        <f t="shared" si="33"/>
        <v>0</v>
      </c>
      <c r="BT56" s="146">
        <f t="shared" si="33"/>
        <v>0</v>
      </c>
      <c r="BU56" s="146">
        <f t="shared" si="33"/>
        <v>0</v>
      </c>
      <c r="BV56" s="146">
        <f t="shared" si="33"/>
        <v>0</v>
      </c>
      <c r="BW56" s="309">
        <v>0</v>
      </c>
      <c r="BX56" s="149"/>
      <c r="BY56" s="278">
        <v>0</v>
      </c>
      <c r="BZ56" s="146">
        <f t="shared" si="34"/>
        <v>0</v>
      </c>
      <c r="CA56" s="146">
        <f t="shared" si="34"/>
        <v>0</v>
      </c>
      <c r="CB56" s="146">
        <f t="shared" si="34"/>
        <v>0</v>
      </c>
      <c r="CC56" s="146">
        <f t="shared" si="34"/>
        <v>0</v>
      </c>
      <c r="CD56" s="146">
        <f t="shared" si="34"/>
        <v>0</v>
      </c>
      <c r="CE56" s="146">
        <f t="shared" si="34"/>
        <v>0</v>
      </c>
      <c r="CF56" s="146">
        <f t="shared" si="34"/>
        <v>0</v>
      </c>
      <c r="CG56" s="281">
        <v>0</v>
      </c>
      <c r="CH56" s="146">
        <f t="shared" si="35"/>
        <v>0</v>
      </c>
      <c r="CI56" s="146">
        <f t="shared" si="35"/>
        <v>0</v>
      </c>
      <c r="CJ56" s="146">
        <f t="shared" si="35"/>
        <v>0</v>
      </c>
      <c r="CK56" s="146">
        <f t="shared" si="35"/>
        <v>0</v>
      </c>
      <c r="CL56" s="309">
        <v>0</v>
      </c>
    </row>
    <row r="57" spans="1:90" x14ac:dyDescent="0.25">
      <c r="A57" s="2" t="s">
        <v>78</v>
      </c>
      <c r="B57" s="278">
        <v>3.1279414889155742E-3</v>
      </c>
      <c r="C57" s="146">
        <f t="shared" si="26"/>
        <v>2.7369488028011276E-3</v>
      </c>
      <c r="D57" s="146">
        <f t="shared" si="26"/>
        <v>2.3459561166866809E-3</v>
      </c>
      <c r="E57" s="146">
        <f t="shared" si="26"/>
        <v>1.9549634305722338E-3</v>
      </c>
      <c r="F57" s="146">
        <f t="shared" si="26"/>
        <v>1.5639707444577871E-3</v>
      </c>
      <c r="G57" s="146">
        <f t="shared" si="26"/>
        <v>1.1729780583433404E-3</v>
      </c>
      <c r="H57" s="146">
        <f t="shared" si="26"/>
        <v>7.8198537222889334E-4</v>
      </c>
      <c r="I57" s="146">
        <f t="shared" si="26"/>
        <v>3.9099268611444667E-4</v>
      </c>
      <c r="J57" s="281">
        <v>0</v>
      </c>
      <c r="K57" s="146">
        <f t="shared" si="27"/>
        <v>2.1624050419742303E-5</v>
      </c>
      <c r="L57" s="146">
        <f t="shared" si="27"/>
        <v>4.3248100839484607E-5</v>
      </c>
      <c r="M57" s="146">
        <f t="shared" si="27"/>
        <v>6.4872151259226903E-5</v>
      </c>
      <c r="N57" s="146">
        <f t="shared" si="27"/>
        <v>8.6496201678969213E-5</v>
      </c>
      <c r="O57" s="309">
        <v>1.0812025209871152E-4</v>
      </c>
      <c r="P57" s="149"/>
      <c r="Q57" s="278">
        <v>2.6303214691222178E-3</v>
      </c>
      <c r="R57" s="146">
        <f t="shared" si="28"/>
        <v>2.6643486835168139E-3</v>
      </c>
      <c r="S57" s="146">
        <f t="shared" si="28"/>
        <v>2.6983758979114104E-3</v>
      </c>
      <c r="T57" s="146">
        <f t="shared" si="28"/>
        <v>2.7324031123060065E-3</v>
      </c>
      <c r="U57" s="146">
        <f t="shared" si="28"/>
        <v>2.7664303267006026E-3</v>
      </c>
      <c r="V57" s="146">
        <f t="shared" si="28"/>
        <v>2.8004575410951991E-3</v>
      </c>
      <c r="W57" s="146">
        <f t="shared" si="28"/>
        <v>2.8344847554897953E-3</v>
      </c>
      <c r="X57" s="146">
        <f t="shared" si="28"/>
        <v>2.8685119698843918E-3</v>
      </c>
      <c r="Y57" s="281">
        <v>2.9025391842789879E-3</v>
      </c>
      <c r="Z57" s="146">
        <f t="shared" si="29"/>
        <v>2.8509993277897436E-3</v>
      </c>
      <c r="AA57" s="146">
        <f t="shared" si="29"/>
        <v>2.7994594713004989E-3</v>
      </c>
      <c r="AB57" s="146">
        <f t="shared" si="29"/>
        <v>2.7479196148112546E-3</v>
      </c>
      <c r="AC57" s="146">
        <f t="shared" si="29"/>
        <v>2.6963797583220098E-3</v>
      </c>
      <c r="AD57" s="309">
        <v>2.6448399018327655E-3</v>
      </c>
      <c r="AE57" s="149"/>
      <c r="AF57" s="278">
        <v>4.4483985765124558E-2</v>
      </c>
      <c r="AG57" s="146">
        <f t="shared" si="30"/>
        <v>4.2144234757837483E-2</v>
      </c>
      <c r="AH57" s="146">
        <f t="shared" si="30"/>
        <v>3.9804483750550415E-2</v>
      </c>
      <c r="AI57" s="146">
        <f t="shared" si="30"/>
        <v>3.746473274326334E-2</v>
      </c>
      <c r="AJ57" s="146">
        <f t="shared" si="30"/>
        <v>3.5124981735976273E-2</v>
      </c>
      <c r="AK57" s="146">
        <f t="shared" si="30"/>
        <v>3.2785230728689198E-2</v>
      </c>
      <c r="AL57" s="146">
        <f t="shared" si="30"/>
        <v>3.0445479721402127E-2</v>
      </c>
      <c r="AM57" s="146">
        <f t="shared" si="30"/>
        <v>2.8105728714115055E-2</v>
      </c>
      <c r="AN57" s="281">
        <v>2.5765977706827984E-2</v>
      </c>
      <c r="AO57" s="146">
        <f t="shared" si="25"/>
        <v>2.8449911301315779E-2</v>
      </c>
      <c r="AP57" s="146">
        <f t="shared" si="25"/>
        <v>3.1133844895803578E-2</v>
      </c>
      <c r="AQ57" s="146">
        <f t="shared" si="25"/>
        <v>3.381777849029137E-2</v>
      </c>
      <c r="AR57" s="146">
        <f t="shared" si="25"/>
        <v>3.6501712084779168E-2</v>
      </c>
      <c r="AS57" s="309">
        <v>3.9185645679266967E-2</v>
      </c>
      <c r="AT57" s="149"/>
      <c r="AU57" s="278">
        <v>9.4328498997759693E-4</v>
      </c>
      <c r="AV57" s="146">
        <f t="shared" si="31"/>
        <v>1.0056881262049523E-3</v>
      </c>
      <c r="AW57" s="146">
        <f t="shared" si="31"/>
        <v>1.0680912624323076E-3</v>
      </c>
      <c r="AX57" s="146">
        <f t="shared" si="31"/>
        <v>1.1304943986596629E-3</v>
      </c>
      <c r="AY57" s="146">
        <f t="shared" si="31"/>
        <v>1.1928975348870182E-3</v>
      </c>
      <c r="AZ57" s="146">
        <f t="shared" si="31"/>
        <v>1.2553006711143737E-3</v>
      </c>
      <c r="BA57" s="146">
        <f t="shared" si="31"/>
        <v>1.317703807341729E-3</v>
      </c>
      <c r="BB57" s="146">
        <f t="shared" si="31"/>
        <v>1.3801069435690843E-3</v>
      </c>
      <c r="BC57" s="281">
        <v>1.4425100797964396E-3</v>
      </c>
      <c r="BD57" s="146">
        <f t="shared" si="32"/>
        <v>1.3104329125381868E-3</v>
      </c>
      <c r="BE57" s="146">
        <f t="shared" si="32"/>
        <v>1.178355745279934E-3</v>
      </c>
      <c r="BF57" s="146">
        <f t="shared" si="32"/>
        <v>1.0462785780216814E-3</v>
      </c>
      <c r="BG57" s="146">
        <f t="shared" si="32"/>
        <v>9.142014107634286E-4</v>
      </c>
      <c r="BH57" s="309">
        <v>7.8212424350517591E-4</v>
      </c>
      <c r="BI57" s="149"/>
      <c r="BJ57" s="278">
        <v>8.9118850471674616E-4</v>
      </c>
      <c r="BK57" s="146">
        <f t="shared" si="24"/>
        <v>9.8711059331569977E-4</v>
      </c>
      <c r="BL57" s="146">
        <f t="shared" si="24"/>
        <v>1.0830326819146535E-3</v>
      </c>
      <c r="BM57" s="146">
        <f t="shared" si="24"/>
        <v>1.1789547705136072E-3</v>
      </c>
      <c r="BN57" s="146">
        <f t="shared" si="24"/>
        <v>1.2748768591125609E-3</v>
      </c>
      <c r="BO57" s="146">
        <f t="shared" si="24"/>
        <v>1.3707989477115146E-3</v>
      </c>
      <c r="BP57" s="146">
        <f t="shared" si="24"/>
        <v>1.4667210363104683E-3</v>
      </c>
      <c r="BQ57" s="146">
        <f t="shared" si="24"/>
        <v>1.5626431249094218E-3</v>
      </c>
      <c r="BR57" s="281">
        <v>1.6585652135083756E-3</v>
      </c>
      <c r="BS57" s="146">
        <f t="shared" si="33"/>
        <v>1.7042956347083078E-3</v>
      </c>
      <c r="BT57" s="146">
        <f t="shared" si="33"/>
        <v>1.7500260559082401E-3</v>
      </c>
      <c r="BU57" s="146">
        <f t="shared" si="33"/>
        <v>1.7957564771081723E-3</v>
      </c>
      <c r="BV57" s="146">
        <f t="shared" si="33"/>
        <v>1.8414868983081046E-3</v>
      </c>
      <c r="BW57" s="309">
        <v>1.8872173195080368E-3</v>
      </c>
      <c r="BX57" s="149"/>
      <c r="BY57" s="278">
        <v>0</v>
      </c>
      <c r="BZ57" s="146">
        <f t="shared" si="34"/>
        <v>0</v>
      </c>
      <c r="CA57" s="146">
        <f t="shared" si="34"/>
        <v>0</v>
      </c>
      <c r="CB57" s="146">
        <f t="shared" si="34"/>
        <v>0</v>
      </c>
      <c r="CC57" s="146">
        <f t="shared" si="34"/>
        <v>0</v>
      </c>
      <c r="CD57" s="146">
        <f t="shared" si="34"/>
        <v>0</v>
      </c>
      <c r="CE57" s="146">
        <f t="shared" si="34"/>
        <v>0</v>
      </c>
      <c r="CF57" s="146">
        <f t="shared" si="34"/>
        <v>0</v>
      </c>
      <c r="CG57" s="281">
        <v>0</v>
      </c>
      <c r="CH57" s="146">
        <f t="shared" si="35"/>
        <v>0</v>
      </c>
      <c r="CI57" s="146">
        <f t="shared" si="35"/>
        <v>0</v>
      </c>
      <c r="CJ57" s="146">
        <f t="shared" si="35"/>
        <v>0</v>
      </c>
      <c r="CK57" s="146">
        <f t="shared" si="35"/>
        <v>0</v>
      </c>
      <c r="CL57" s="309">
        <v>0</v>
      </c>
    </row>
    <row r="58" spans="1:90" x14ac:dyDescent="0.25">
      <c r="A58" s="2" t="s">
        <v>81</v>
      </c>
      <c r="B58" s="278">
        <v>6.3499228401592764E-2</v>
      </c>
      <c r="C58" s="146">
        <f t="shared" si="26"/>
        <v>6.3113845776001792E-2</v>
      </c>
      <c r="D58" s="146">
        <f t="shared" si="26"/>
        <v>6.2728463150410835E-2</v>
      </c>
      <c r="E58" s="146">
        <f t="shared" si="26"/>
        <v>6.234308052481987E-2</v>
      </c>
      <c r="F58" s="146">
        <f t="shared" si="26"/>
        <v>6.1957697899228906E-2</v>
      </c>
      <c r="G58" s="146">
        <f t="shared" si="26"/>
        <v>6.1572315273637934E-2</v>
      </c>
      <c r="H58" s="146">
        <f t="shared" si="26"/>
        <v>6.118693264804697E-2</v>
      </c>
      <c r="I58" s="146">
        <f t="shared" si="26"/>
        <v>6.0801550022456005E-2</v>
      </c>
      <c r="J58" s="281">
        <v>6.0416167396865041E-2</v>
      </c>
      <c r="K58" s="146">
        <f t="shared" si="27"/>
        <v>5.9638200800060402E-2</v>
      </c>
      <c r="L58" s="146">
        <f t="shared" si="27"/>
        <v>5.8860234203255757E-2</v>
      </c>
      <c r="M58" s="146">
        <f t="shared" si="27"/>
        <v>5.8082267606451118E-2</v>
      </c>
      <c r="N58" s="146">
        <f t="shared" si="27"/>
        <v>5.7304301009646473E-2</v>
      </c>
      <c r="O58" s="309">
        <v>5.6526334412841835E-2</v>
      </c>
      <c r="P58" s="149"/>
      <c r="Q58" s="278">
        <v>0.20562538084862939</v>
      </c>
      <c r="R58" s="146">
        <f t="shared" si="28"/>
        <v>0.2057064313295624</v>
      </c>
      <c r="S58" s="146">
        <f t="shared" si="28"/>
        <v>0.20578748181049539</v>
      </c>
      <c r="T58" s="146">
        <f t="shared" si="28"/>
        <v>0.20586853229142837</v>
      </c>
      <c r="U58" s="146">
        <f t="shared" si="28"/>
        <v>0.20594958277236139</v>
      </c>
      <c r="V58" s="146">
        <f t="shared" si="28"/>
        <v>0.2060306332532944</v>
      </c>
      <c r="W58" s="146">
        <f t="shared" si="28"/>
        <v>0.20611168373422739</v>
      </c>
      <c r="X58" s="146">
        <f t="shared" si="28"/>
        <v>0.20619273421516038</v>
      </c>
      <c r="Y58" s="281">
        <v>0.20627378469609339</v>
      </c>
      <c r="Z58" s="146">
        <f t="shared" si="29"/>
        <v>0.20901249214243162</v>
      </c>
      <c r="AA58" s="146">
        <f t="shared" si="29"/>
        <v>0.21175119958876987</v>
      </c>
      <c r="AB58" s="146">
        <f t="shared" si="29"/>
        <v>0.21448990703510809</v>
      </c>
      <c r="AC58" s="146">
        <f t="shared" si="29"/>
        <v>0.21722861448144634</v>
      </c>
      <c r="AD58" s="309">
        <v>0.21996732192778456</v>
      </c>
      <c r="AE58" s="149"/>
      <c r="AF58" s="278">
        <v>0.41787986627844276</v>
      </c>
      <c r="AG58" s="146">
        <f t="shared" si="30"/>
        <v>0.45596583745507246</v>
      </c>
      <c r="AH58" s="146">
        <f t="shared" si="30"/>
        <v>0.49405180863170217</v>
      </c>
      <c r="AI58" s="146">
        <f t="shared" si="30"/>
        <v>0.53213777980833188</v>
      </c>
      <c r="AJ58" s="146">
        <f t="shared" si="30"/>
        <v>0.57022375098496159</v>
      </c>
      <c r="AK58" s="146">
        <f t="shared" si="30"/>
        <v>0.60830972216159129</v>
      </c>
      <c r="AL58" s="146">
        <f t="shared" si="30"/>
        <v>0.646395693338221</v>
      </c>
      <c r="AM58" s="146">
        <f t="shared" si="30"/>
        <v>0.68448166451485071</v>
      </c>
      <c r="AN58" s="281">
        <v>0.72256763569148041</v>
      </c>
      <c r="AO58" s="146">
        <f t="shared" si="25"/>
        <v>0.66938907216651333</v>
      </c>
      <c r="AP58" s="146">
        <f t="shared" si="25"/>
        <v>0.61621050864154625</v>
      </c>
      <c r="AQ58" s="146">
        <f t="shared" si="25"/>
        <v>0.56303194511657928</v>
      </c>
      <c r="AR58" s="146">
        <f t="shared" si="25"/>
        <v>0.5098533815916122</v>
      </c>
      <c r="AS58" s="309">
        <v>0.45667481806664506</v>
      </c>
      <c r="AT58" s="149"/>
      <c r="AU58" s="278">
        <v>0.12807237568468555</v>
      </c>
      <c r="AV58" s="146">
        <f t="shared" si="31"/>
        <v>0.13025022826290825</v>
      </c>
      <c r="AW58" s="146">
        <f t="shared" si="31"/>
        <v>0.13242808084113095</v>
      </c>
      <c r="AX58" s="146">
        <f t="shared" si="31"/>
        <v>0.13460593341935362</v>
      </c>
      <c r="AY58" s="146">
        <f t="shared" si="31"/>
        <v>0.13678378599757632</v>
      </c>
      <c r="AZ58" s="146">
        <f t="shared" si="31"/>
        <v>0.13896163857579902</v>
      </c>
      <c r="BA58" s="146">
        <f t="shared" si="31"/>
        <v>0.14113949115402169</v>
      </c>
      <c r="BB58" s="146">
        <f t="shared" si="31"/>
        <v>0.14331734373224439</v>
      </c>
      <c r="BC58" s="281">
        <v>0.14549519631046709</v>
      </c>
      <c r="BD58" s="146">
        <f t="shared" si="32"/>
        <v>0.14529010367403722</v>
      </c>
      <c r="BE58" s="146">
        <f t="shared" si="32"/>
        <v>0.14508501103760738</v>
      </c>
      <c r="BF58" s="146">
        <f t="shared" si="32"/>
        <v>0.1448799184011775</v>
      </c>
      <c r="BG58" s="146">
        <f t="shared" si="32"/>
        <v>0.14467482576474766</v>
      </c>
      <c r="BH58" s="309">
        <v>0.14446973312831779</v>
      </c>
      <c r="BI58" s="149"/>
      <c r="BJ58" s="278">
        <v>2.8046226471968191E-2</v>
      </c>
      <c r="BK58" s="146">
        <f t="shared" si="24"/>
        <v>2.9537407460080736E-2</v>
      </c>
      <c r="BL58" s="146">
        <f t="shared" si="24"/>
        <v>3.102858844819328E-2</v>
      </c>
      <c r="BM58" s="146">
        <f t="shared" si="24"/>
        <v>3.2519769436305822E-2</v>
      </c>
      <c r="BN58" s="146">
        <f t="shared" si="24"/>
        <v>3.4010950424418367E-2</v>
      </c>
      <c r="BO58" s="146">
        <f t="shared" si="24"/>
        <v>3.5502131412530911E-2</v>
      </c>
      <c r="BP58" s="146">
        <f t="shared" si="24"/>
        <v>3.6993312400643456E-2</v>
      </c>
      <c r="BQ58" s="146">
        <f t="shared" si="24"/>
        <v>3.8484493388756001E-2</v>
      </c>
      <c r="BR58" s="281">
        <v>3.9975674376868546E-2</v>
      </c>
      <c r="BS58" s="146">
        <f t="shared" si="33"/>
        <v>4.1802647823479845E-2</v>
      </c>
      <c r="BT58" s="146">
        <f t="shared" si="33"/>
        <v>4.3629621270091144E-2</v>
      </c>
      <c r="BU58" s="146">
        <f t="shared" si="33"/>
        <v>4.545659471670245E-2</v>
      </c>
      <c r="BV58" s="146">
        <f t="shared" si="33"/>
        <v>4.7283568163313749E-2</v>
      </c>
      <c r="BW58" s="309">
        <v>4.9110541609925049E-2</v>
      </c>
      <c r="BX58" s="149"/>
      <c r="BY58" s="278">
        <v>0</v>
      </c>
      <c r="BZ58" s="146">
        <f t="shared" si="34"/>
        <v>0</v>
      </c>
      <c r="CA58" s="146">
        <f t="shared" si="34"/>
        <v>0</v>
      </c>
      <c r="CB58" s="146">
        <f t="shared" si="34"/>
        <v>0</v>
      </c>
      <c r="CC58" s="146">
        <f t="shared" si="34"/>
        <v>0</v>
      </c>
      <c r="CD58" s="146">
        <f t="shared" si="34"/>
        <v>0</v>
      </c>
      <c r="CE58" s="146">
        <f t="shared" si="34"/>
        <v>0</v>
      </c>
      <c r="CF58" s="146">
        <f t="shared" si="34"/>
        <v>0</v>
      </c>
      <c r="CG58" s="281">
        <v>0</v>
      </c>
      <c r="CH58" s="146">
        <f t="shared" si="35"/>
        <v>0</v>
      </c>
      <c r="CI58" s="146">
        <f t="shared" si="35"/>
        <v>0</v>
      </c>
      <c r="CJ58" s="146">
        <f t="shared" si="35"/>
        <v>0</v>
      </c>
      <c r="CK58" s="146">
        <f t="shared" si="35"/>
        <v>0</v>
      </c>
      <c r="CL58" s="309">
        <v>0</v>
      </c>
    </row>
    <row r="59" spans="1:90" x14ac:dyDescent="0.25">
      <c r="A59" s="2" t="s">
        <v>83</v>
      </c>
      <c r="B59" s="278">
        <v>0</v>
      </c>
      <c r="C59" s="146">
        <f t="shared" si="26"/>
        <v>0</v>
      </c>
      <c r="D59" s="146">
        <f t="shared" si="26"/>
        <v>0</v>
      </c>
      <c r="E59" s="146">
        <f t="shared" si="26"/>
        <v>0</v>
      </c>
      <c r="F59" s="146">
        <f t="shared" si="26"/>
        <v>0</v>
      </c>
      <c r="G59" s="146">
        <f t="shared" si="26"/>
        <v>0</v>
      </c>
      <c r="H59" s="146">
        <f t="shared" si="26"/>
        <v>0</v>
      </c>
      <c r="I59" s="146">
        <f t="shared" si="26"/>
        <v>0</v>
      </c>
      <c r="J59" s="281">
        <v>0</v>
      </c>
      <c r="K59" s="146">
        <f t="shared" si="27"/>
        <v>0</v>
      </c>
      <c r="L59" s="146">
        <f t="shared" si="27"/>
        <v>0</v>
      </c>
      <c r="M59" s="146">
        <f t="shared" si="27"/>
        <v>0</v>
      </c>
      <c r="N59" s="146">
        <f t="shared" si="27"/>
        <v>0</v>
      </c>
      <c r="O59" s="309">
        <v>0</v>
      </c>
      <c r="P59" s="149"/>
      <c r="Q59" s="278">
        <v>0</v>
      </c>
      <c r="R59" s="146">
        <f t="shared" si="28"/>
        <v>0</v>
      </c>
      <c r="S59" s="146">
        <f t="shared" si="28"/>
        <v>0</v>
      </c>
      <c r="T59" s="146">
        <f t="shared" si="28"/>
        <v>0</v>
      </c>
      <c r="U59" s="146">
        <f t="shared" si="28"/>
        <v>0</v>
      </c>
      <c r="V59" s="146">
        <f t="shared" si="28"/>
        <v>0</v>
      </c>
      <c r="W59" s="146">
        <f t="shared" si="28"/>
        <v>0</v>
      </c>
      <c r="X59" s="146">
        <f t="shared" si="28"/>
        <v>0</v>
      </c>
      <c r="Y59" s="281">
        <v>0</v>
      </c>
      <c r="Z59" s="146">
        <f t="shared" si="29"/>
        <v>0</v>
      </c>
      <c r="AA59" s="146">
        <f t="shared" si="29"/>
        <v>0</v>
      </c>
      <c r="AB59" s="146">
        <f t="shared" si="29"/>
        <v>0</v>
      </c>
      <c r="AC59" s="146">
        <f t="shared" si="29"/>
        <v>0</v>
      </c>
      <c r="AD59" s="309">
        <v>0</v>
      </c>
      <c r="AE59" s="149"/>
      <c r="AF59" s="278">
        <v>1.7523994392321794E-2</v>
      </c>
      <c r="AG59" s="146">
        <f t="shared" si="30"/>
        <v>1.6593787481115549E-2</v>
      </c>
      <c r="AH59" s="146">
        <f t="shared" si="30"/>
        <v>1.56635805699093E-2</v>
      </c>
      <c r="AI59" s="146">
        <f t="shared" si="30"/>
        <v>1.4733373658703055E-2</v>
      </c>
      <c r="AJ59" s="146">
        <f t="shared" si="30"/>
        <v>1.3803166747496806E-2</v>
      </c>
      <c r="AK59" s="146">
        <f t="shared" si="30"/>
        <v>1.2872959836290561E-2</v>
      </c>
      <c r="AL59" s="146">
        <f t="shared" si="30"/>
        <v>1.1942752925084314E-2</v>
      </c>
      <c r="AM59" s="146">
        <f t="shared" si="30"/>
        <v>1.1012546013878067E-2</v>
      </c>
      <c r="AN59" s="281">
        <v>1.008233910267182E-2</v>
      </c>
      <c r="AO59" s="146">
        <f t="shared" si="25"/>
        <v>1.1896047175599641E-2</v>
      </c>
      <c r="AP59" s="146">
        <f t="shared" si="25"/>
        <v>1.370975524852746E-2</v>
      </c>
      <c r="AQ59" s="146">
        <f t="shared" si="25"/>
        <v>1.552346332145528E-2</v>
      </c>
      <c r="AR59" s="146">
        <f t="shared" si="25"/>
        <v>1.7337171394383101E-2</v>
      </c>
      <c r="AS59" s="309">
        <v>1.9150879467310922E-2</v>
      </c>
      <c r="AT59" s="149"/>
      <c r="AU59" s="278">
        <v>1.243421123152287E-3</v>
      </c>
      <c r="AV59" s="146">
        <f t="shared" si="31"/>
        <v>1.209605875996602E-3</v>
      </c>
      <c r="AW59" s="146">
        <f t="shared" si="31"/>
        <v>1.1757906288409172E-3</v>
      </c>
      <c r="AX59" s="146">
        <f t="shared" si="31"/>
        <v>1.1419753816852322E-3</v>
      </c>
      <c r="AY59" s="146">
        <f t="shared" si="31"/>
        <v>1.1081601345295472E-3</v>
      </c>
      <c r="AZ59" s="146">
        <f t="shared" si="31"/>
        <v>1.0743448873738624E-3</v>
      </c>
      <c r="BA59" s="146">
        <f t="shared" si="31"/>
        <v>1.0405296402181774E-3</v>
      </c>
      <c r="BB59" s="146">
        <f t="shared" si="31"/>
        <v>1.0067143930624924E-3</v>
      </c>
      <c r="BC59" s="281">
        <v>9.7289914590680752E-4</v>
      </c>
      <c r="BD59" s="146">
        <f t="shared" si="32"/>
        <v>1.039687418352492E-3</v>
      </c>
      <c r="BE59" s="146">
        <f t="shared" si="32"/>
        <v>1.1064756907981767E-3</v>
      </c>
      <c r="BF59" s="146">
        <f t="shared" si="32"/>
        <v>1.1732639632438613E-3</v>
      </c>
      <c r="BG59" s="146">
        <f t="shared" si="32"/>
        <v>1.240052235689546E-3</v>
      </c>
      <c r="BH59" s="309">
        <v>1.3068405081352306E-3</v>
      </c>
      <c r="BI59" s="149"/>
      <c r="BJ59" s="278">
        <v>0</v>
      </c>
      <c r="BK59" s="146">
        <f t="shared" si="24"/>
        <v>0</v>
      </c>
      <c r="BL59" s="146">
        <f t="shared" si="24"/>
        <v>0</v>
      </c>
      <c r="BM59" s="146">
        <f t="shared" si="24"/>
        <v>0</v>
      </c>
      <c r="BN59" s="146">
        <f t="shared" si="24"/>
        <v>0</v>
      </c>
      <c r="BO59" s="146">
        <f t="shared" si="24"/>
        <v>0</v>
      </c>
      <c r="BP59" s="146">
        <f t="shared" si="24"/>
        <v>0</v>
      </c>
      <c r="BQ59" s="146">
        <f t="shared" si="24"/>
        <v>0</v>
      </c>
      <c r="BR59" s="281">
        <v>0</v>
      </c>
      <c r="BS59" s="146">
        <f t="shared" si="33"/>
        <v>0</v>
      </c>
      <c r="BT59" s="146">
        <f t="shared" si="33"/>
        <v>0</v>
      </c>
      <c r="BU59" s="146">
        <f t="shared" si="33"/>
        <v>0</v>
      </c>
      <c r="BV59" s="146">
        <f t="shared" si="33"/>
        <v>0</v>
      </c>
      <c r="BW59" s="309">
        <v>0</v>
      </c>
      <c r="BX59" s="149"/>
      <c r="BY59" s="278">
        <v>0</v>
      </c>
      <c r="BZ59" s="146">
        <f t="shared" si="34"/>
        <v>0</v>
      </c>
      <c r="CA59" s="146">
        <f t="shared" si="34"/>
        <v>0</v>
      </c>
      <c r="CB59" s="146">
        <f t="shared" si="34"/>
        <v>0</v>
      </c>
      <c r="CC59" s="146">
        <f t="shared" si="34"/>
        <v>0</v>
      </c>
      <c r="CD59" s="146">
        <f t="shared" si="34"/>
        <v>0</v>
      </c>
      <c r="CE59" s="146">
        <f t="shared" si="34"/>
        <v>0</v>
      </c>
      <c r="CF59" s="146">
        <f t="shared" si="34"/>
        <v>0</v>
      </c>
      <c r="CG59" s="281">
        <v>0</v>
      </c>
      <c r="CH59" s="146">
        <f t="shared" si="35"/>
        <v>0</v>
      </c>
      <c r="CI59" s="146">
        <f t="shared" si="35"/>
        <v>0</v>
      </c>
      <c r="CJ59" s="146">
        <f t="shared" si="35"/>
        <v>0</v>
      </c>
      <c r="CK59" s="146">
        <f t="shared" si="35"/>
        <v>0</v>
      </c>
      <c r="CL59" s="309">
        <v>0</v>
      </c>
    </row>
    <row r="60" spans="1:90" x14ac:dyDescent="0.25">
      <c r="A60" s="2" t="s">
        <v>82</v>
      </c>
      <c r="B60" s="278">
        <v>5.6734896163053633E-2</v>
      </c>
      <c r="C60" s="146">
        <f t="shared" si="26"/>
        <v>5.7365868179228501E-2</v>
      </c>
      <c r="D60" s="146">
        <f t="shared" si="26"/>
        <v>5.7996840195403368E-2</v>
      </c>
      <c r="E60" s="146">
        <f t="shared" si="26"/>
        <v>5.8627812211578242E-2</v>
      </c>
      <c r="F60" s="146">
        <f t="shared" si="26"/>
        <v>5.925878422775311E-2</v>
      </c>
      <c r="G60" s="146">
        <f t="shared" si="26"/>
        <v>5.9889756243927977E-2</v>
      </c>
      <c r="H60" s="146">
        <f t="shared" si="26"/>
        <v>6.0520728260102852E-2</v>
      </c>
      <c r="I60" s="146">
        <f t="shared" si="26"/>
        <v>6.1151700276277719E-2</v>
      </c>
      <c r="J60" s="281">
        <v>6.1782672292452587E-2</v>
      </c>
      <c r="K60" s="146">
        <f t="shared" si="27"/>
        <v>6.1829964652701484E-2</v>
      </c>
      <c r="L60" s="146">
        <f t="shared" si="27"/>
        <v>6.1877257012950382E-2</v>
      </c>
      <c r="M60" s="146">
        <f t="shared" si="27"/>
        <v>6.1924549373199286E-2</v>
      </c>
      <c r="N60" s="146">
        <f t="shared" si="27"/>
        <v>6.1971841733448184E-2</v>
      </c>
      <c r="O60" s="309">
        <v>6.2019134093697081E-2</v>
      </c>
      <c r="P60" s="149"/>
      <c r="Q60" s="278">
        <v>6.6744407278976278E-2</v>
      </c>
      <c r="R60" s="146">
        <f t="shared" si="28"/>
        <v>6.6560716520466287E-2</v>
      </c>
      <c r="S60" s="146">
        <f t="shared" si="28"/>
        <v>6.6377025761956296E-2</v>
      </c>
      <c r="T60" s="146">
        <f t="shared" si="28"/>
        <v>6.6193335003446305E-2</v>
      </c>
      <c r="U60" s="146">
        <f t="shared" si="28"/>
        <v>6.6009644244936314E-2</v>
      </c>
      <c r="V60" s="146">
        <f t="shared" si="28"/>
        <v>6.5825953486426322E-2</v>
      </c>
      <c r="W60" s="146">
        <f t="shared" si="28"/>
        <v>6.5642262727916331E-2</v>
      </c>
      <c r="X60" s="146">
        <f t="shared" si="28"/>
        <v>6.545857196940634E-2</v>
      </c>
      <c r="Y60" s="281">
        <v>6.5274881210896349E-2</v>
      </c>
      <c r="Z60" s="146">
        <f t="shared" si="29"/>
        <v>6.5410849994622322E-2</v>
      </c>
      <c r="AA60" s="146">
        <f t="shared" si="29"/>
        <v>6.5546818778348295E-2</v>
      </c>
      <c r="AB60" s="146">
        <f t="shared" si="29"/>
        <v>6.5682787562074268E-2</v>
      </c>
      <c r="AC60" s="146">
        <f t="shared" si="29"/>
        <v>6.5818756345800242E-2</v>
      </c>
      <c r="AD60" s="309">
        <v>6.5954725129526215E-2</v>
      </c>
      <c r="AE60" s="149"/>
      <c r="AF60" s="278">
        <v>2.1567993098242206E-3</v>
      </c>
      <c r="AG60" s="146">
        <f t="shared" si="30"/>
        <v>2.2988949094552924E-3</v>
      </c>
      <c r="AH60" s="146">
        <f t="shared" si="30"/>
        <v>2.4409905090863639E-3</v>
      </c>
      <c r="AI60" s="146">
        <f t="shared" si="30"/>
        <v>2.5830861087174357E-3</v>
      </c>
      <c r="AJ60" s="146">
        <f t="shared" si="30"/>
        <v>2.7251817083485076E-3</v>
      </c>
      <c r="AK60" s="146">
        <f t="shared" si="30"/>
        <v>2.867277307979579E-3</v>
      </c>
      <c r="AL60" s="146">
        <f t="shared" si="30"/>
        <v>3.0093729076106509E-3</v>
      </c>
      <c r="AM60" s="146">
        <f t="shared" si="30"/>
        <v>3.1514685072417227E-3</v>
      </c>
      <c r="AN60" s="281">
        <v>3.2935641068727942E-3</v>
      </c>
      <c r="AO60" s="146">
        <f t="shared" si="25"/>
        <v>3.2771423199403557E-3</v>
      </c>
      <c r="AP60" s="146">
        <f t="shared" si="25"/>
        <v>3.2607205330079168E-3</v>
      </c>
      <c r="AQ60" s="146">
        <f t="shared" si="25"/>
        <v>3.2442987460754784E-3</v>
      </c>
      <c r="AR60" s="146">
        <f t="shared" si="25"/>
        <v>3.2278769591430395E-3</v>
      </c>
      <c r="AS60" s="309">
        <v>3.211455172210601E-3</v>
      </c>
      <c r="AT60" s="149"/>
      <c r="AU60" s="278">
        <v>3.6530855066405118E-2</v>
      </c>
      <c r="AV60" s="146">
        <f t="shared" si="31"/>
        <v>3.7676772615502022E-2</v>
      </c>
      <c r="AW60" s="146">
        <f t="shared" si="31"/>
        <v>3.8822690164598925E-2</v>
      </c>
      <c r="AX60" s="146">
        <f t="shared" si="31"/>
        <v>3.9968607713695821E-2</v>
      </c>
      <c r="AY60" s="146">
        <f t="shared" si="31"/>
        <v>4.1114525262792724E-2</v>
      </c>
      <c r="AZ60" s="146">
        <f t="shared" si="31"/>
        <v>4.2260442811889627E-2</v>
      </c>
      <c r="BA60" s="146">
        <f t="shared" si="31"/>
        <v>4.3406360360986523E-2</v>
      </c>
      <c r="BB60" s="146">
        <f t="shared" si="31"/>
        <v>4.4552277910083427E-2</v>
      </c>
      <c r="BC60" s="281">
        <v>4.569819545918033E-2</v>
      </c>
      <c r="BD60" s="146">
        <f t="shared" si="32"/>
        <v>4.7328110191204142E-2</v>
      </c>
      <c r="BE60" s="146">
        <f t="shared" si="32"/>
        <v>4.8958024923227955E-2</v>
      </c>
      <c r="BF60" s="146">
        <f t="shared" si="32"/>
        <v>5.0587939655251768E-2</v>
      </c>
      <c r="BG60" s="146">
        <f t="shared" si="32"/>
        <v>5.2217854387275581E-2</v>
      </c>
      <c r="BH60" s="309">
        <v>5.3847769119299393E-2</v>
      </c>
      <c r="BI60" s="149"/>
      <c r="BJ60" s="278">
        <v>0</v>
      </c>
      <c r="BK60" s="146">
        <f t="shared" si="24"/>
        <v>0</v>
      </c>
      <c r="BL60" s="146">
        <f t="shared" si="24"/>
        <v>0</v>
      </c>
      <c r="BM60" s="146">
        <f t="shared" si="24"/>
        <v>0</v>
      </c>
      <c r="BN60" s="146">
        <f t="shared" si="24"/>
        <v>0</v>
      </c>
      <c r="BO60" s="146">
        <f t="shared" si="24"/>
        <v>0</v>
      </c>
      <c r="BP60" s="146">
        <f t="shared" si="24"/>
        <v>0</v>
      </c>
      <c r="BQ60" s="146">
        <f t="shared" si="24"/>
        <v>0</v>
      </c>
      <c r="BR60" s="281">
        <v>0</v>
      </c>
      <c r="BS60" s="146">
        <f t="shared" si="33"/>
        <v>0</v>
      </c>
      <c r="BT60" s="146">
        <f t="shared" si="33"/>
        <v>0</v>
      </c>
      <c r="BU60" s="146">
        <f t="shared" si="33"/>
        <v>0</v>
      </c>
      <c r="BV60" s="146">
        <f t="shared" si="33"/>
        <v>0</v>
      </c>
      <c r="BW60" s="309">
        <v>0</v>
      </c>
      <c r="BX60" s="149"/>
      <c r="BY60" s="278">
        <v>0</v>
      </c>
      <c r="BZ60" s="146">
        <f t="shared" si="34"/>
        <v>0</v>
      </c>
      <c r="CA60" s="146">
        <f t="shared" si="34"/>
        <v>0</v>
      </c>
      <c r="CB60" s="146">
        <f t="shared" si="34"/>
        <v>0</v>
      </c>
      <c r="CC60" s="146">
        <f t="shared" si="34"/>
        <v>0</v>
      </c>
      <c r="CD60" s="146">
        <f t="shared" si="34"/>
        <v>0</v>
      </c>
      <c r="CE60" s="146">
        <f t="shared" si="34"/>
        <v>0</v>
      </c>
      <c r="CF60" s="146">
        <f t="shared" si="34"/>
        <v>0</v>
      </c>
      <c r="CG60" s="281">
        <v>0</v>
      </c>
      <c r="CH60" s="146">
        <f t="shared" si="35"/>
        <v>0</v>
      </c>
      <c r="CI60" s="146">
        <f t="shared" si="35"/>
        <v>0</v>
      </c>
      <c r="CJ60" s="146">
        <f t="shared" si="35"/>
        <v>0</v>
      </c>
      <c r="CK60" s="146">
        <f t="shared" si="35"/>
        <v>0</v>
      </c>
      <c r="CL60" s="309">
        <v>0</v>
      </c>
    </row>
    <row r="61" spans="1:90" x14ac:dyDescent="0.25">
      <c r="A61" s="2" t="s">
        <v>85</v>
      </c>
      <c r="B61" s="278">
        <v>0</v>
      </c>
      <c r="C61" s="146">
        <f t="shared" si="26"/>
        <v>0</v>
      </c>
      <c r="D61" s="146">
        <f t="shared" si="26"/>
        <v>0</v>
      </c>
      <c r="E61" s="146">
        <f t="shared" si="26"/>
        <v>0</v>
      </c>
      <c r="F61" s="146">
        <f t="shared" si="26"/>
        <v>0</v>
      </c>
      <c r="G61" s="146">
        <f t="shared" si="26"/>
        <v>0</v>
      </c>
      <c r="H61" s="146">
        <f t="shared" si="26"/>
        <v>0</v>
      </c>
      <c r="I61" s="146">
        <f t="shared" si="26"/>
        <v>0</v>
      </c>
      <c r="J61" s="281">
        <v>0</v>
      </c>
      <c r="K61" s="146">
        <f t="shared" si="27"/>
        <v>0</v>
      </c>
      <c r="L61" s="146">
        <f t="shared" si="27"/>
        <v>0</v>
      </c>
      <c r="M61" s="146">
        <f t="shared" si="27"/>
        <v>0</v>
      </c>
      <c r="N61" s="146">
        <f t="shared" si="27"/>
        <v>0</v>
      </c>
      <c r="O61" s="309">
        <v>0</v>
      </c>
      <c r="P61" s="149"/>
      <c r="Q61" s="278">
        <v>0</v>
      </c>
      <c r="R61" s="146">
        <f t="shared" si="28"/>
        <v>0</v>
      </c>
      <c r="S61" s="146">
        <f t="shared" si="28"/>
        <v>0</v>
      </c>
      <c r="T61" s="146">
        <f t="shared" si="28"/>
        <v>0</v>
      </c>
      <c r="U61" s="146">
        <f t="shared" si="28"/>
        <v>0</v>
      </c>
      <c r="V61" s="146">
        <f t="shared" si="28"/>
        <v>0</v>
      </c>
      <c r="W61" s="146">
        <f t="shared" si="28"/>
        <v>0</v>
      </c>
      <c r="X61" s="146">
        <f t="shared" si="28"/>
        <v>0</v>
      </c>
      <c r="Y61" s="281">
        <v>0</v>
      </c>
      <c r="Z61" s="146">
        <f t="shared" si="29"/>
        <v>0</v>
      </c>
      <c r="AA61" s="146">
        <f t="shared" si="29"/>
        <v>0</v>
      </c>
      <c r="AB61" s="146">
        <f t="shared" si="29"/>
        <v>0</v>
      </c>
      <c r="AC61" s="146">
        <f t="shared" si="29"/>
        <v>0</v>
      </c>
      <c r="AD61" s="309">
        <v>0</v>
      </c>
      <c r="AE61" s="149"/>
      <c r="AF61" s="278">
        <v>0</v>
      </c>
      <c r="AG61" s="146">
        <f t="shared" si="30"/>
        <v>0</v>
      </c>
      <c r="AH61" s="146">
        <f t="shared" si="30"/>
        <v>0</v>
      </c>
      <c r="AI61" s="146">
        <f t="shared" si="30"/>
        <v>0</v>
      </c>
      <c r="AJ61" s="146">
        <f t="shared" si="30"/>
        <v>0</v>
      </c>
      <c r="AK61" s="146">
        <f t="shared" si="30"/>
        <v>0</v>
      </c>
      <c r="AL61" s="146">
        <f t="shared" si="30"/>
        <v>0</v>
      </c>
      <c r="AM61" s="146">
        <f t="shared" si="30"/>
        <v>0</v>
      </c>
      <c r="AN61" s="281">
        <v>0</v>
      </c>
      <c r="AO61" s="146">
        <f t="shared" si="25"/>
        <v>0</v>
      </c>
      <c r="AP61" s="146">
        <f t="shared" si="25"/>
        <v>0</v>
      </c>
      <c r="AQ61" s="146">
        <f t="shared" si="25"/>
        <v>0</v>
      </c>
      <c r="AR61" s="146">
        <f t="shared" si="25"/>
        <v>0</v>
      </c>
      <c r="AS61" s="309">
        <v>0</v>
      </c>
      <c r="AT61" s="149"/>
      <c r="AU61" s="278">
        <v>0</v>
      </c>
      <c r="AV61" s="146">
        <f t="shared" si="31"/>
        <v>0</v>
      </c>
      <c r="AW61" s="146">
        <f t="shared" si="31"/>
        <v>0</v>
      </c>
      <c r="AX61" s="146">
        <f t="shared" si="31"/>
        <v>0</v>
      </c>
      <c r="AY61" s="146">
        <f t="shared" si="31"/>
        <v>0</v>
      </c>
      <c r="AZ61" s="146">
        <f t="shared" si="31"/>
        <v>0</v>
      </c>
      <c r="BA61" s="146">
        <f t="shared" si="31"/>
        <v>0</v>
      </c>
      <c r="BB61" s="146">
        <f t="shared" si="31"/>
        <v>0</v>
      </c>
      <c r="BC61" s="281">
        <v>0</v>
      </c>
      <c r="BD61" s="146">
        <f t="shared" si="32"/>
        <v>0</v>
      </c>
      <c r="BE61" s="146">
        <f t="shared" si="32"/>
        <v>0</v>
      </c>
      <c r="BF61" s="146">
        <f t="shared" si="32"/>
        <v>0</v>
      </c>
      <c r="BG61" s="146">
        <f t="shared" si="32"/>
        <v>0</v>
      </c>
      <c r="BH61" s="309">
        <v>0</v>
      </c>
      <c r="BI61" s="149"/>
      <c r="BJ61" s="278">
        <v>0</v>
      </c>
      <c r="BK61" s="146">
        <f t="shared" si="24"/>
        <v>0</v>
      </c>
      <c r="BL61" s="146">
        <f t="shared" si="24"/>
        <v>0</v>
      </c>
      <c r="BM61" s="146">
        <f t="shared" si="24"/>
        <v>0</v>
      </c>
      <c r="BN61" s="146">
        <f t="shared" si="24"/>
        <v>0</v>
      </c>
      <c r="BO61" s="146">
        <f t="shared" si="24"/>
        <v>0</v>
      </c>
      <c r="BP61" s="146">
        <f t="shared" si="24"/>
        <v>0</v>
      </c>
      <c r="BQ61" s="146">
        <f t="shared" si="24"/>
        <v>0</v>
      </c>
      <c r="BR61" s="281">
        <v>0</v>
      </c>
      <c r="BS61" s="146">
        <f t="shared" si="33"/>
        <v>0</v>
      </c>
      <c r="BT61" s="146">
        <f t="shared" si="33"/>
        <v>0</v>
      </c>
      <c r="BU61" s="146">
        <f t="shared" si="33"/>
        <v>0</v>
      </c>
      <c r="BV61" s="146">
        <f t="shared" si="33"/>
        <v>0</v>
      </c>
      <c r="BW61" s="309">
        <v>0</v>
      </c>
      <c r="BX61" s="149"/>
      <c r="BY61" s="278">
        <v>0</v>
      </c>
      <c r="BZ61" s="146">
        <f t="shared" si="34"/>
        <v>0</v>
      </c>
      <c r="CA61" s="146">
        <f t="shared" si="34"/>
        <v>0</v>
      </c>
      <c r="CB61" s="146">
        <f t="shared" si="34"/>
        <v>0</v>
      </c>
      <c r="CC61" s="146">
        <f t="shared" si="34"/>
        <v>0</v>
      </c>
      <c r="CD61" s="146">
        <f t="shared" si="34"/>
        <v>0</v>
      </c>
      <c r="CE61" s="146">
        <f t="shared" si="34"/>
        <v>0</v>
      </c>
      <c r="CF61" s="146">
        <f t="shared" si="34"/>
        <v>0</v>
      </c>
      <c r="CG61" s="281">
        <v>0</v>
      </c>
      <c r="CH61" s="146">
        <f t="shared" si="35"/>
        <v>0</v>
      </c>
      <c r="CI61" s="146">
        <f t="shared" si="35"/>
        <v>0</v>
      </c>
      <c r="CJ61" s="146">
        <f t="shared" si="35"/>
        <v>0</v>
      </c>
      <c r="CK61" s="146">
        <f t="shared" si="35"/>
        <v>0</v>
      </c>
      <c r="CL61" s="309">
        <v>0</v>
      </c>
    </row>
    <row r="62" spans="1:90" x14ac:dyDescent="0.25">
      <c r="A62" s="2" t="s">
        <v>22</v>
      </c>
      <c r="B62" s="278">
        <v>0</v>
      </c>
      <c r="C62" s="146">
        <f t="shared" si="26"/>
        <v>0</v>
      </c>
      <c r="D62" s="146">
        <f t="shared" si="26"/>
        <v>0</v>
      </c>
      <c r="E62" s="146">
        <f t="shared" si="26"/>
        <v>0</v>
      </c>
      <c r="F62" s="146">
        <f t="shared" si="26"/>
        <v>0</v>
      </c>
      <c r="G62" s="146">
        <f t="shared" si="26"/>
        <v>0</v>
      </c>
      <c r="H62" s="146">
        <f t="shared" si="26"/>
        <v>0</v>
      </c>
      <c r="I62" s="146">
        <f t="shared" si="26"/>
        <v>0</v>
      </c>
      <c r="J62" s="281">
        <v>0</v>
      </c>
      <c r="K62" s="146">
        <f t="shared" si="27"/>
        <v>0</v>
      </c>
      <c r="L62" s="146">
        <f t="shared" si="27"/>
        <v>0</v>
      </c>
      <c r="M62" s="146">
        <f t="shared" si="27"/>
        <v>0</v>
      </c>
      <c r="N62" s="146">
        <f t="shared" si="27"/>
        <v>0</v>
      </c>
      <c r="O62" s="309">
        <v>0</v>
      </c>
      <c r="P62" s="149"/>
      <c r="Q62" s="278">
        <v>0</v>
      </c>
      <c r="R62" s="146">
        <f t="shared" si="28"/>
        <v>0</v>
      </c>
      <c r="S62" s="146">
        <f t="shared" si="28"/>
        <v>0</v>
      </c>
      <c r="T62" s="146">
        <f t="shared" si="28"/>
        <v>0</v>
      </c>
      <c r="U62" s="146">
        <f t="shared" si="28"/>
        <v>0</v>
      </c>
      <c r="V62" s="146">
        <f t="shared" si="28"/>
        <v>0</v>
      </c>
      <c r="W62" s="146">
        <f t="shared" si="28"/>
        <v>0</v>
      </c>
      <c r="X62" s="146">
        <f t="shared" si="28"/>
        <v>0</v>
      </c>
      <c r="Y62" s="281">
        <v>0</v>
      </c>
      <c r="Z62" s="146">
        <f t="shared" si="29"/>
        <v>0</v>
      </c>
      <c r="AA62" s="146">
        <f t="shared" si="29"/>
        <v>0</v>
      </c>
      <c r="AB62" s="146">
        <f t="shared" si="29"/>
        <v>0</v>
      </c>
      <c r="AC62" s="146">
        <f t="shared" si="29"/>
        <v>0</v>
      </c>
      <c r="AD62" s="309">
        <v>0</v>
      </c>
      <c r="AE62" s="149"/>
      <c r="AF62" s="278">
        <v>0</v>
      </c>
      <c r="AG62" s="146">
        <f t="shared" si="30"/>
        <v>0</v>
      </c>
      <c r="AH62" s="146">
        <f t="shared" si="30"/>
        <v>0</v>
      </c>
      <c r="AI62" s="146">
        <f t="shared" si="30"/>
        <v>0</v>
      </c>
      <c r="AJ62" s="146">
        <f t="shared" si="30"/>
        <v>0</v>
      </c>
      <c r="AK62" s="146">
        <f t="shared" si="30"/>
        <v>0</v>
      </c>
      <c r="AL62" s="146">
        <f t="shared" si="30"/>
        <v>0</v>
      </c>
      <c r="AM62" s="146">
        <f t="shared" si="30"/>
        <v>0</v>
      </c>
      <c r="AN62" s="281">
        <v>0</v>
      </c>
      <c r="AO62" s="146">
        <f t="shared" si="25"/>
        <v>0</v>
      </c>
      <c r="AP62" s="146">
        <f t="shared" si="25"/>
        <v>0</v>
      </c>
      <c r="AQ62" s="146">
        <f t="shared" si="25"/>
        <v>0</v>
      </c>
      <c r="AR62" s="146">
        <f t="shared" si="25"/>
        <v>0</v>
      </c>
      <c r="AS62" s="309">
        <v>0</v>
      </c>
      <c r="AT62" s="149"/>
      <c r="AU62" s="278">
        <v>0</v>
      </c>
      <c r="AV62" s="146">
        <f t="shared" si="31"/>
        <v>0</v>
      </c>
      <c r="AW62" s="146">
        <f t="shared" si="31"/>
        <v>0</v>
      </c>
      <c r="AX62" s="146">
        <f t="shared" si="31"/>
        <v>0</v>
      </c>
      <c r="AY62" s="146">
        <f t="shared" si="31"/>
        <v>0</v>
      </c>
      <c r="AZ62" s="146">
        <f t="shared" si="31"/>
        <v>0</v>
      </c>
      <c r="BA62" s="146">
        <f t="shared" si="31"/>
        <v>0</v>
      </c>
      <c r="BB62" s="146">
        <f t="shared" si="31"/>
        <v>0</v>
      </c>
      <c r="BC62" s="281">
        <v>0</v>
      </c>
      <c r="BD62" s="146">
        <f t="shared" si="32"/>
        <v>0</v>
      </c>
      <c r="BE62" s="146">
        <f t="shared" si="32"/>
        <v>0</v>
      </c>
      <c r="BF62" s="146">
        <f t="shared" si="32"/>
        <v>0</v>
      </c>
      <c r="BG62" s="146">
        <f t="shared" si="32"/>
        <v>0</v>
      </c>
      <c r="BH62" s="309">
        <v>0</v>
      </c>
      <c r="BI62" s="149"/>
      <c r="BJ62" s="278">
        <v>0</v>
      </c>
      <c r="BK62" s="146">
        <f t="shared" si="24"/>
        <v>0</v>
      </c>
      <c r="BL62" s="146">
        <f t="shared" si="24"/>
        <v>0</v>
      </c>
      <c r="BM62" s="146">
        <f t="shared" si="24"/>
        <v>0</v>
      </c>
      <c r="BN62" s="146">
        <f t="shared" si="24"/>
        <v>0</v>
      </c>
      <c r="BO62" s="146">
        <f t="shared" si="24"/>
        <v>0</v>
      </c>
      <c r="BP62" s="146">
        <f t="shared" si="24"/>
        <v>0</v>
      </c>
      <c r="BQ62" s="146">
        <f t="shared" si="24"/>
        <v>0</v>
      </c>
      <c r="BR62" s="281">
        <v>0</v>
      </c>
      <c r="BS62" s="146">
        <f t="shared" si="33"/>
        <v>0</v>
      </c>
      <c r="BT62" s="146">
        <f t="shared" si="33"/>
        <v>0</v>
      </c>
      <c r="BU62" s="146">
        <f t="shared" si="33"/>
        <v>0</v>
      </c>
      <c r="BV62" s="146">
        <f t="shared" si="33"/>
        <v>0</v>
      </c>
      <c r="BW62" s="309">
        <v>0</v>
      </c>
      <c r="BX62" s="149"/>
      <c r="BY62" s="278">
        <v>0</v>
      </c>
      <c r="BZ62" s="146">
        <f t="shared" si="34"/>
        <v>0</v>
      </c>
      <c r="CA62" s="146">
        <f t="shared" si="34"/>
        <v>0</v>
      </c>
      <c r="CB62" s="146">
        <f t="shared" si="34"/>
        <v>0</v>
      </c>
      <c r="CC62" s="146">
        <f t="shared" si="34"/>
        <v>0</v>
      </c>
      <c r="CD62" s="146">
        <f t="shared" si="34"/>
        <v>0</v>
      </c>
      <c r="CE62" s="146">
        <f t="shared" si="34"/>
        <v>0</v>
      </c>
      <c r="CF62" s="146">
        <f t="shared" si="34"/>
        <v>0</v>
      </c>
      <c r="CG62" s="281">
        <v>0</v>
      </c>
      <c r="CH62" s="146">
        <f t="shared" si="35"/>
        <v>0</v>
      </c>
      <c r="CI62" s="146">
        <f t="shared" si="35"/>
        <v>0</v>
      </c>
      <c r="CJ62" s="146">
        <f t="shared" si="35"/>
        <v>0</v>
      </c>
      <c r="CK62" s="146">
        <f t="shared" si="35"/>
        <v>0</v>
      </c>
      <c r="CL62" s="309">
        <v>0</v>
      </c>
    </row>
    <row r="63" spans="1:90" x14ac:dyDescent="0.25">
      <c r="A63" s="2" t="s">
        <v>39</v>
      </c>
      <c r="B63" s="278">
        <v>0</v>
      </c>
      <c r="C63" s="146">
        <f t="shared" si="26"/>
        <v>0</v>
      </c>
      <c r="D63" s="146">
        <f t="shared" si="26"/>
        <v>0</v>
      </c>
      <c r="E63" s="146">
        <f t="shared" si="26"/>
        <v>0</v>
      </c>
      <c r="F63" s="146">
        <f t="shared" si="26"/>
        <v>0</v>
      </c>
      <c r="G63" s="146">
        <f t="shared" si="26"/>
        <v>0</v>
      </c>
      <c r="H63" s="146">
        <f t="shared" si="26"/>
        <v>0</v>
      </c>
      <c r="I63" s="146">
        <f t="shared" si="26"/>
        <v>0</v>
      </c>
      <c r="J63" s="281">
        <v>0</v>
      </c>
      <c r="K63" s="146">
        <f t="shared" si="27"/>
        <v>0</v>
      </c>
      <c r="L63" s="146">
        <f t="shared" si="27"/>
        <v>0</v>
      </c>
      <c r="M63" s="146">
        <f t="shared" si="27"/>
        <v>0</v>
      </c>
      <c r="N63" s="146">
        <f t="shared" si="27"/>
        <v>0</v>
      </c>
      <c r="O63" s="309">
        <v>0</v>
      </c>
      <c r="P63" s="149"/>
      <c r="Q63" s="278">
        <v>0</v>
      </c>
      <c r="R63" s="146">
        <f t="shared" si="28"/>
        <v>0</v>
      </c>
      <c r="S63" s="146">
        <f t="shared" si="28"/>
        <v>0</v>
      </c>
      <c r="T63" s="146">
        <f t="shared" si="28"/>
        <v>0</v>
      </c>
      <c r="U63" s="146">
        <f t="shared" si="28"/>
        <v>0</v>
      </c>
      <c r="V63" s="146">
        <f t="shared" si="28"/>
        <v>0</v>
      </c>
      <c r="W63" s="146">
        <f t="shared" si="28"/>
        <v>0</v>
      </c>
      <c r="X63" s="146">
        <f t="shared" si="28"/>
        <v>0</v>
      </c>
      <c r="Y63" s="281">
        <v>0</v>
      </c>
      <c r="Z63" s="146">
        <f t="shared" si="29"/>
        <v>0</v>
      </c>
      <c r="AA63" s="146">
        <f t="shared" si="29"/>
        <v>0</v>
      </c>
      <c r="AB63" s="146">
        <f t="shared" si="29"/>
        <v>0</v>
      </c>
      <c r="AC63" s="146">
        <f t="shared" si="29"/>
        <v>0</v>
      </c>
      <c r="AD63" s="309">
        <v>0</v>
      </c>
      <c r="AE63" s="149"/>
      <c r="AF63" s="278">
        <v>0</v>
      </c>
      <c r="AG63" s="146">
        <f t="shared" si="30"/>
        <v>0</v>
      </c>
      <c r="AH63" s="146">
        <f t="shared" si="30"/>
        <v>0</v>
      </c>
      <c r="AI63" s="146">
        <f t="shared" si="30"/>
        <v>0</v>
      </c>
      <c r="AJ63" s="146">
        <f t="shared" si="30"/>
        <v>0</v>
      </c>
      <c r="AK63" s="146">
        <f t="shared" si="30"/>
        <v>0</v>
      </c>
      <c r="AL63" s="146">
        <f t="shared" si="30"/>
        <v>0</v>
      </c>
      <c r="AM63" s="146">
        <f t="shared" si="30"/>
        <v>0</v>
      </c>
      <c r="AN63" s="281">
        <v>0</v>
      </c>
      <c r="AO63" s="146">
        <f t="shared" si="25"/>
        <v>0</v>
      </c>
      <c r="AP63" s="146">
        <f t="shared" si="25"/>
        <v>0</v>
      </c>
      <c r="AQ63" s="146">
        <f t="shared" si="25"/>
        <v>0</v>
      </c>
      <c r="AR63" s="146">
        <f t="shared" si="25"/>
        <v>0</v>
      </c>
      <c r="AS63" s="309">
        <v>0</v>
      </c>
      <c r="AT63" s="149"/>
      <c r="AU63" s="278">
        <v>0</v>
      </c>
      <c r="AV63" s="146">
        <f t="shared" si="31"/>
        <v>0</v>
      </c>
      <c r="AW63" s="146">
        <f t="shared" si="31"/>
        <v>0</v>
      </c>
      <c r="AX63" s="146">
        <f t="shared" si="31"/>
        <v>0</v>
      </c>
      <c r="AY63" s="146">
        <f t="shared" si="31"/>
        <v>0</v>
      </c>
      <c r="AZ63" s="146">
        <f t="shared" si="31"/>
        <v>0</v>
      </c>
      <c r="BA63" s="146">
        <f t="shared" si="31"/>
        <v>0</v>
      </c>
      <c r="BB63" s="146">
        <f t="shared" si="31"/>
        <v>0</v>
      </c>
      <c r="BC63" s="281">
        <v>0</v>
      </c>
      <c r="BD63" s="146">
        <f t="shared" si="32"/>
        <v>0</v>
      </c>
      <c r="BE63" s="146">
        <f t="shared" si="32"/>
        <v>0</v>
      </c>
      <c r="BF63" s="146">
        <f t="shared" si="32"/>
        <v>0</v>
      </c>
      <c r="BG63" s="146">
        <f t="shared" si="32"/>
        <v>0</v>
      </c>
      <c r="BH63" s="309">
        <v>0</v>
      </c>
      <c r="BI63" s="149"/>
      <c r="BJ63" s="278">
        <v>0</v>
      </c>
      <c r="BK63" s="146">
        <f t="shared" si="24"/>
        <v>0</v>
      </c>
      <c r="BL63" s="146">
        <f t="shared" si="24"/>
        <v>0</v>
      </c>
      <c r="BM63" s="146">
        <f t="shared" si="24"/>
        <v>0</v>
      </c>
      <c r="BN63" s="146">
        <f t="shared" si="24"/>
        <v>0</v>
      </c>
      <c r="BO63" s="146">
        <f t="shared" si="24"/>
        <v>0</v>
      </c>
      <c r="BP63" s="146">
        <f t="shared" si="24"/>
        <v>0</v>
      </c>
      <c r="BQ63" s="146">
        <f t="shared" si="24"/>
        <v>0</v>
      </c>
      <c r="BR63" s="281">
        <v>0</v>
      </c>
      <c r="BS63" s="146">
        <f t="shared" si="33"/>
        <v>0</v>
      </c>
      <c r="BT63" s="146">
        <f t="shared" si="33"/>
        <v>0</v>
      </c>
      <c r="BU63" s="146">
        <f t="shared" si="33"/>
        <v>0</v>
      </c>
      <c r="BV63" s="146">
        <f t="shared" si="33"/>
        <v>0</v>
      </c>
      <c r="BW63" s="309">
        <v>0</v>
      </c>
      <c r="BX63" s="149"/>
      <c r="BY63" s="278">
        <v>0</v>
      </c>
      <c r="BZ63" s="146">
        <f t="shared" si="34"/>
        <v>0</v>
      </c>
      <c r="CA63" s="146">
        <f t="shared" si="34"/>
        <v>0</v>
      </c>
      <c r="CB63" s="146">
        <f t="shared" si="34"/>
        <v>0</v>
      </c>
      <c r="CC63" s="146">
        <f t="shared" si="34"/>
        <v>0</v>
      </c>
      <c r="CD63" s="146">
        <f t="shared" si="34"/>
        <v>0</v>
      </c>
      <c r="CE63" s="146">
        <f t="shared" si="34"/>
        <v>0</v>
      </c>
      <c r="CF63" s="146">
        <f t="shared" si="34"/>
        <v>0</v>
      </c>
      <c r="CG63" s="281">
        <v>0</v>
      </c>
      <c r="CH63" s="146">
        <f t="shared" si="35"/>
        <v>0</v>
      </c>
      <c r="CI63" s="146">
        <f t="shared" si="35"/>
        <v>0</v>
      </c>
      <c r="CJ63" s="146">
        <f t="shared" si="35"/>
        <v>0</v>
      </c>
      <c r="CK63" s="146">
        <f t="shared" si="35"/>
        <v>0</v>
      </c>
      <c r="CL63" s="309">
        <v>0</v>
      </c>
    </row>
    <row r="64" spans="1:90" x14ac:dyDescent="0.25">
      <c r="A64" s="2" t="s">
        <v>57</v>
      </c>
      <c r="B64" s="278">
        <v>0</v>
      </c>
      <c r="C64" s="146">
        <f t="shared" si="26"/>
        <v>0</v>
      </c>
      <c r="D64" s="146">
        <f t="shared" si="26"/>
        <v>0</v>
      </c>
      <c r="E64" s="146">
        <f t="shared" si="26"/>
        <v>0</v>
      </c>
      <c r="F64" s="146">
        <f t="shared" si="26"/>
        <v>0</v>
      </c>
      <c r="G64" s="146">
        <f t="shared" si="26"/>
        <v>0</v>
      </c>
      <c r="H64" s="146">
        <f t="shared" si="26"/>
        <v>0</v>
      </c>
      <c r="I64" s="146">
        <f t="shared" si="26"/>
        <v>0</v>
      </c>
      <c r="J64" s="281">
        <v>0</v>
      </c>
      <c r="K64" s="146">
        <f t="shared" si="27"/>
        <v>0</v>
      </c>
      <c r="L64" s="146">
        <f t="shared" si="27"/>
        <v>0</v>
      </c>
      <c r="M64" s="146">
        <f t="shared" si="27"/>
        <v>0</v>
      </c>
      <c r="N64" s="146">
        <f t="shared" si="27"/>
        <v>0</v>
      </c>
      <c r="O64" s="309">
        <v>0</v>
      </c>
      <c r="P64" s="149"/>
      <c r="Q64" s="278">
        <v>0</v>
      </c>
      <c r="R64" s="146">
        <f t="shared" si="28"/>
        <v>0</v>
      </c>
      <c r="S64" s="146">
        <f t="shared" si="28"/>
        <v>0</v>
      </c>
      <c r="T64" s="146">
        <f t="shared" si="28"/>
        <v>0</v>
      </c>
      <c r="U64" s="146">
        <f t="shared" si="28"/>
        <v>0</v>
      </c>
      <c r="V64" s="146">
        <f t="shared" si="28"/>
        <v>0</v>
      </c>
      <c r="W64" s="146">
        <f t="shared" si="28"/>
        <v>0</v>
      </c>
      <c r="X64" s="146">
        <f t="shared" si="28"/>
        <v>0</v>
      </c>
      <c r="Y64" s="281">
        <v>0</v>
      </c>
      <c r="Z64" s="146">
        <f t="shared" si="29"/>
        <v>0</v>
      </c>
      <c r="AA64" s="146">
        <f t="shared" si="29"/>
        <v>0</v>
      </c>
      <c r="AB64" s="146">
        <f t="shared" si="29"/>
        <v>0</v>
      </c>
      <c r="AC64" s="146">
        <f t="shared" si="29"/>
        <v>0</v>
      </c>
      <c r="AD64" s="309">
        <v>0</v>
      </c>
      <c r="AE64" s="149"/>
      <c r="AF64" s="278">
        <v>0</v>
      </c>
      <c r="AG64" s="146">
        <f t="shared" si="30"/>
        <v>0</v>
      </c>
      <c r="AH64" s="146">
        <f t="shared" si="30"/>
        <v>0</v>
      </c>
      <c r="AI64" s="146">
        <f t="shared" si="30"/>
        <v>0</v>
      </c>
      <c r="AJ64" s="146">
        <f t="shared" si="30"/>
        <v>0</v>
      </c>
      <c r="AK64" s="146">
        <f t="shared" si="30"/>
        <v>0</v>
      </c>
      <c r="AL64" s="146">
        <f t="shared" si="30"/>
        <v>0</v>
      </c>
      <c r="AM64" s="146">
        <f t="shared" si="30"/>
        <v>0</v>
      </c>
      <c r="AN64" s="281">
        <v>0</v>
      </c>
      <c r="AO64" s="146">
        <f t="shared" si="25"/>
        <v>0</v>
      </c>
      <c r="AP64" s="146">
        <f t="shared" si="25"/>
        <v>0</v>
      </c>
      <c r="AQ64" s="146">
        <f t="shared" si="25"/>
        <v>0</v>
      </c>
      <c r="AR64" s="146">
        <f t="shared" si="25"/>
        <v>0</v>
      </c>
      <c r="AS64" s="309">
        <v>0</v>
      </c>
      <c r="AT64" s="149"/>
      <c r="AU64" s="278">
        <v>0</v>
      </c>
      <c r="AV64" s="146">
        <f t="shared" si="31"/>
        <v>0</v>
      </c>
      <c r="AW64" s="146">
        <f t="shared" si="31"/>
        <v>0</v>
      </c>
      <c r="AX64" s="146">
        <f t="shared" si="31"/>
        <v>0</v>
      </c>
      <c r="AY64" s="146">
        <f t="shared" si="31"/>
        <v>0</v>
      </c>
      <c r="AZ64" s="146">
        <f t="shared" si="31"/>
        <v>0</v>
      </c>
      <c r="BA64" s="146">
        <f t="shared" si="31"/>
        <v>0</v>
      </c>
      <c r="BB64" s="146">
        <f t="shared" si="31"/>
        <v>0</v>
      </c>
      <c r="BC64" s="281">
        <v>0</v>
      </c>
      <c r="BD64" s="146">
        <f t="shared" si="32"/>
        <v>0</v>
      </c>
      <c r="BE64" s="146">
        <f t="shared" si="32"/>
        <v>0</v>
      </c>
      <c r="BF64" s="146">
        <f t="shared" si="32"/>
        <v>0</v>
      </c>
      <c r="BG64" s="146">
        <f t="shared" si="32"/>
        <v>0</v>
      </c>
      <c r="BH64" s="309">
        <v>0</v>
      </c>
      <c r="BI64" s="149"/>
      <c r="BJ64" s="278">
        <v>0</v>
      </c>
      <c r="BK64" s="146">
        <f t="shared" si="24"/>
        <v>0</v>
      </c>
      <c r="BL64" s="146">
        <f t="shared" si="24"/>
        <v>0</v>
      </c>
      <c r="BM64" s="146">
        <f t="shared" si="24"/>
        <v>0</v>
      </c>
      <c r="BN64" s="146">
        <f t="shared" ref="BL64:BQ66" si="36">$BJ64+($BR64-$BJ64)/($BR$10-2004)*(BN$10-2004)</f>
        <v>0</v>
      </c>
      <c r="BO64" s="146">
        <f t="shared" si="36"/>
        <v>0</v>
      </c>
      <c r="BP64" s="146">
        <f t="shared" si="36"/>
        <v>0</v>
      </c>
      <c r="BQ64" s="146">
        <f t="shared" si="36"/>
        <v>0</v>
      </c>
      <c r="BR64" s="281">
        <v>0</v>
      </c>
      <c r="BS64" s="146">
        <f t="shared" si="33"/>
        <v>0</v>
      </c>
      <c r="BT64" s="146">
        <f t="shared" si="33"/>
        <v>0</v>
      </c>
      <c r="BU64" s="146">
        <f t="shared" si="33"/>
        <v>0</v>
      </c>
      <c r="BV64" s="146">
        <f t="shared" si="33"/>
        <v>0</v>
      </c>
      <c r="BW64" s="309">
        <v>0</v>
      </c>
      <c r="BX64" s="149"/>
      <c r="BY64" s="278">
        <v>0</v>
      </c>
      <c r="BZ64" s="146">
        <f t="shared" si="34"/>
        <v>0</v>
      </c>
      <c r="CA64" s="146">
        <f t="shared" si="34"/>
        <v>0</v>
      </c>
      <c r="CB64" s="146">
        <f t="shared" si="34"/>
        <v>0</v>
      </c>
      <c r="CC64" s="146">
        <f t="shared" si="34"/>
        <v>0</v>
      </c>
      <c r="CD64" s="146">
        <f t="shared" si="34"/>
        <v>0</v>
      </c>
      <c r="CE64" s="146">
        <f t="shared" si="34"/>
        <v>0</v>
      </c>
      <c r="CF64" s="146">
        <f t="shared" si="34"/>
        <v>0</v>
      </c>
      <c r="CG64" s="281">
        <v>0</v>
      </c>
      <c r="CH64" s="146">
        <f t="shared" si="35"/>
        <v>0</v>
      </c>
      <c r="CI64" s="146">
        <f t="shared" si="35"/>
        <v>0</v>
      </c>
      <c r="CJ64" s="146">
        <f t="shared" si="35"/>
        <v>0</v>
      </c>
      <c r="CK64" s="146">
        <f t="shared" si="35"/>
        <v>0</v>
      </c>
      <c r="CL64" s="309">
        <v>0</v>
      </c>
    </row>
    <row r="65" spans="1:90" x14ac:dyDescent="0.25">
      <c r="A65" s="2" t="s">
        <v>73</v>
      </c>
      <c r="B65" s="278">
        <v>0</v>
      </c>
      <c r="C65" s="146">
        <f t="shared" si="26"/>
        <v>0</v>
      </c>
      <c r="D65" s="146">
        <f t="shared" si="26"/>
        <v>0</v>
      </c>
      <c r="E65" s="146">
        <f t="shared" si="26"/>
        <v>0</v>
      </c>
      <c r="F65" s="146">
        <f t="shared" si="26"/>
        <v>0</v>
      </c>
      <c r="G65" s="146">
        <f t="shared" si="26"/>
        <v>0</v>
      </c>
      <c r="H65" s="146">
        <f t="shared" si="26"/>
        <v>0</v>
      </c>
      <c r="I65" s="146">
        <f t="shared" si="26"/>
        <v>0</v>
      </c>
      <c r="J65" s="281">
        <v>0</v>
      </c>
      <c r="K65" s="146">
        <f t="shared" si="27"/>
        <v>0</v>
      </c>
      <c r="L65" s="146">
        <f t="shared" si="27"/>
        <v>0</v>
      </c>
      <c r="M65" s="146">
        <f t="shared" si="27"/>
        <v>0</v>
      </c>
      <c r="N65" s="146">
        <f t="shared" si="27"/>
        <v>0</v>
      </c>
      <c r="O65" s="309">
        <v>0</v>
      </c>
      <c r="P65" s="149"/>
      <c r="Q65" s="278">
        <v>0</v>
      </c>
      <c r="R65" s="146">
        <f t="shared" si="28"/>
        <v>0</v>
      </c>
      <c r="S65" s="146">
        <f t="shared" si="28"/>
        <v>0</v>
      </c>
      <c r="T65" s="146">
        <f t="shared" si="28"/>
        <v>0</v>
      </c>
      <c r="U65" s="146">
        <f t="shared" si="28"/>
        <v>0</v>
      </c>
      <c r="V65" s="146">
        <f t="shared" si="28"/>
        <v>0</v>
      </c>
      <c r="W65" s="146">
        <f t="shared" si="28"/>
        <v>0</v>
      </c>
      <c r="X65" s="146">
        <f t="shared" si="28"/>
        <v>0</v>
      </c>
      <c r="Y65" s="281">
        <v>0</v>
      </c>
      <c r="Z65" s="146">
        <f t="shared" si="29"/>
        <v>0</v>
      </c>
      <c r="AA65" s="146">
        <f t="shared" si="29"/>
        <v>0</v>
      </c>
      <c r="AB65" s="146">
        <f t="shared" si="29"/>
        <v>0</v>
      </c>
      <c r="AC65" s="146">
        <f t="shared" si="29"/>
        <v>0</v>
      </c>
      <c r="AD65" s="309">
        <v>0</v>
      </c>
      <c r="AE65" s="149"/>
      <c r="AF65" s="278">
        <v>0</v>
      </c>
      <c r="AG65" s="146">
        <f t="shared" si="30"/>
        <v>0</v>
      </c>
      <c r="AH65" s="146">
        <f t="shared" si="30"/>
        <v>0</v>
      </c>
      <c r="AI65" s="146">
        <f t="shared" si="30"/>
        <v>0</v>
      </c>
      <c r="AJ65" s="146">
        <f t="shared" si="30"/>
        <v>0</v>
      </c>
      <c r="AK65" s="146">
        <f t="shared" si="30"/>
        <v>0</v>
      </c>
      <c r="AL65" s="146">
        <f t="shared" si="30"/>
        <v>0</v>
      </c>
      <c r="AM65" s="146">
        <f t="shared" si="30"/>
        <v>0</v>
      </c>
      <c r="AN65" s="281">
        <v>0</v>
      </c>
      <c r="AO65" s="146">
        <f t="shared" si="25"/>
        <v>0</v>
      </c>
      <c r="AP65" s="146">
        <f t="shared" si="25"/>
        <v>0</v>
      </c>
      <c r="AQ65" s="146">
        <f t="shared" si="25"/>
        <v>0</v>
      </c>
      <c r="AR65" s="146">
        <f t="shared" si="25"/>
        <v>0</v>
      </c>
      <c r="AS65" s="309">
        <v>0</v>
      </c>
      <c r="AT65" s="149"/>
      <c r="AU65" s="278">
        <v>0</v>
      </c>
      <c r="AV65" s="146">
        <f t="shared" si="31"/>
        <v>0</v>
      </c>
      <c r="AW65" s="146">
        <f t="shared" si="31"/>
        <v>0</v>
      </c>
      <c r="AX65" s="146">
        <f t="shared" si="31"/>
        <v>0</v>
      </c>
      <c r="AY65" s="146">
        <f t="shared" si="31"/>
        <v>0</v>
      </c>
      <c r="AZ65" s="146">
        <f t="shared" si="31"/>
        <v>0</v>
      </c>
      <c r="BA65" s="146">
        <f t="shared" si="31"/>
        <v>0</v>
      </c>
      <c r="BB65" s="146">
        <f t="shared" si="31"/>
        <v>0</v>
      </c>
      <c r="BC65" s="281">
        <v>0</v>
      </c>
      <c r="BD65" s="146">
        <f t="shared" si="32"/>
        <v>0</v>
      </c>
      <c r="BE65" s="146">
        <f t="shared" si="32"/>
        <v>0</v>
      </c>
      <c r="BF65" s="146">
        <f t="shared" si="32"/>
        <v>0</v>
      </c>
      <c r="BG65" s="146">
        <f t="shared" si="32"/>
        <v>0</v>
      </c>
      <c r="BH65" s="309">
        <v>0</v>
      </c>
      <c r="BI65" s="149"/>
      <c r="BJ65" s="278">
        <v>0</v>
      </c>
      <c r="BK65" s="146">
        <f t="shared" ref="BK65:BK66" si="37">$BJ65+($BR65-$BJ65)/($BR$10-2004)*(BK$10-2004)</f>
        <v>0</v>
      </c>
      <c r="BL65" s="146">
        <f t="shared" si="36"/>
        <v>0</v>
      </c>
      <c r="BM65" s="146">
        <f t="shared" si="36"/>
        <v>0</v>
      </c>
      <c r="BN65" s="146">
        <f t="shared" si="36"/>
        <v>0</v>
      </c>
      <c r="BO65" s="146">
        <f t="shared" si="36"/>
        <v>0</v>
      </c>
      <c r="BP65" s="146">
        <f t="shared" si="36"/>
        <v>0</v>
      </c>
      <c r="BQ65" s="146">
        <f t="shared" si="36"/>
        <v>0</v>
      </c>
      <c r="BR65" s="281">
        <v>0</v>
      </c>
      <c r="BS65" s="146">
        <f t="shared" si="33"/>
        <v>0</v>
      </c>
      <c r="BT65" s="146">
        <f t="shared" si="33"/>
        <v>0</v>
      </c>
      <c r="BU65" s="146">
        <f t="shared" si="33"/>
        <v>0</v>
      </c>
      <c r="BV65" s="146">
        <f t="shared" si="33"/>
        <v>0</v>
      </c>
      <c r="BW65" s="309">
        <v>0</v>
      </c>
      <c r="BX65" s="149"/>
      <c r="BY65" s="278">
        <v>0</v>
      </c>
      <c r="BZ65" s="146">
        <f t="shared" si="34"/>
        <v>0</v>
      </c>
      <c r="CA65" s="146">
        <f t="shared" si="34"/>
        <v>0</v>
      </c>
      <c r="CB65" s="146">
        <f t="shared" si="34"/>
        <v>0</v>
      </c>
      <c r="CC65" s="146">
        <f t="shared" si="34"/>
        <v>0</v>
      </c>
      <c r="CD65" s="146">
        <f t="shared" si="34"/>
        <v>0</v>
      </c>
      <c r="CE65" s="146">
        <f t="shared" si="34"/>
        <v>0</v>
      </c>
      <c r="CF65" s="146">
        <f t="shared" si="34"/>
        <v>0</v>
      </c>
      <c r="CG65" s="281">
        <v>0</v>
      </c>
      <c r="CH65" s="146">
        <f t="shared" si="35"/>
        <v>0</v>
      </c>
      <c r="CI65" s="146">
        <f t="shared" si="35"/>
        <v>0</v>
      </c>
      <c r="CJ65" s="146">
        <f t="shared" si="35"/>
        <v>0</v>
      </c>
      <c r="CK65" s="146">
        <f t="shared" si="35"/>
        <v>0</v>
      </c>
      <c r="CL65" s="309">
        <v>0</v>
      </c>
    </row>
    <row r="66" spans="1:90" ht="15.75" thickBot="1" x14ac:dyDescent="0.3">
      <c r="A66" s="36" t="s">
        <v>84</v>
      </c>
      <c r="B66" s="278">
        <v>0</v>
      </c>
      <c r="C66" s="146">
        <f t="shared" si="26"/>
        <v>0</v>
      </c>
      <c r="D66" s="146">
        <f t="shared" si="26"/>
        <v>0</v>
      </c>
      <c r="E66" s="146">
        <f t="shared" si="26"/>
        <v>0</v>
      </c>
      <c r="F66" s="146">
        <f t="shared" si="26"/>
        <v>0</v>
      </c>
      <c r="G66" s="146">
        <f t="shared" si="26"/>
        <v>0</v>
      </c>
      <c r="H66" s="146">
        <f t="shared" si="26"/>
        <v>0</v>
      </c>
      <c r="I66" s="146">
        <f t="shared" si="26"/>
        <v>0</v>
      </c>
      <c r="J66" s="281">
        <v>0</v>
      </c>
      <c r="K66" s="146">
        <f t="shared" si="27"/>
        <v>0</v>
      </c>
      <c r="L66" s="146">
        <f t="shared" si="27"/>
        <v>0</v>
      </c>
      <c r="M66" s="146">
        <f t="shared" si="27"/>
        <v>0</v>
      </c>
      <c r="N66" s="146">
        <f t="shared" si="27"/>
        <v>0</v>
      </c>
      <c r="O66" s="309">
        <v>0</v>
      </c>
      <c r="P66" s="149"/>
      <c r="Q66" s="278">
        <v>0</v>
      </c>
      <c r="R66" s="146">
        <f t="shared" si="28"/>
        <v>0</v>
      </c>
      <c r="S66" s="146">
        <f t="shared" si="28"/>
        <v>0</v>
      </c>
      <c r="T66" s="146">
        <f t="shared" si="28"/>
        <v>0</v>
      </c>
      <c r="U66" s="146">
        <f t="shared" si="28"/>
        <v>0</v>
      </c>
      <c r="V66" s="146">
        <f t="shared" si="28"/>
        <v>0</v>
      </c>
      <c r="W66" s="146">
        <f t="shared" si="28"/>
        <v>0</v>
      </c>
      <c r="X66" s="146">
        <f t="shared" si="28"/>
        <v>0</v>
      </c>
      <c r="Y66" s="281">
        <v>0</v>
      </c>
      <c r="Z66" s="146">
        <f t="shared" si="29"/>
        <v>0</v>
      </c>
      <c r="AA66" s="146">
        <f t="shared" si="29"/>
        <v>0</v>
      </c>
      <c r="AB66" s="146">
        <f t="shared" si="29"/>
        <v>0</v>
      </c>
      <c r="AC66" s="146">
        <f t="shared" si="29"/>
        <v>0</v>
      </c>
      <c r="AD66" s="309">
        <v>0</v>
      </c>
      <c r="AE66" s="149"/>
      <c r="AF66" s="278">
        <v>0</v>
      </c>
      <c r="AG66" s="146">
        <f t="shared" si="30"/>
        <v>0</v>
      </c>
      <c r="AH66" s="146">
        <f t="shared" si="30"/>
        <v>0</v>
      </c>
      <c r="AI66" s="146">
        <f t="shared" si="30"/>
        <v>0</v>
      </c>
      <c r="AJ66" s="146">
        <f t="shared" si="30"/>
        <v>0</v>
      </c>
      <c r="AK66" s="146">
        <f t="shared" si="30"/>
        <v>0</v>
      </c>
      <c r="AL66" s="146">
        <f t="shared" si="30"/>
        <v>0</v>
      </c>
      <c r="AM66" s="146">
        <f t="shared" si="30"/>
        <v>0</v>
      </c>
      <c r="AN66" s="281">
        <v>0</v>
      </c>
      <c r="AO66" s="146">
        <f t="shared" si="25"/>
        <v>0</v>
      </c>
      <c r="AP66" s="146">
        <f t="shared" si="25"/>
        <v>0</v>
      </c>
      <c r="AQ66" s="146">
        <f t="shared" si="25"/>
        <v>0</v>
      </c>
      <c r="AR66" s="146">
        <f t="shared" si="25"/>
        <v>0</v>
      </c>
      <c r="AS66" s="309">
        <v>0</v>
      </c>
      <c r="AT66" s="149"/>
      <c r="AU66" s="278">
        <v>0</v>
      </c>
      <c r="AV66" s="146">
        <f t="shared" si="31"/>
        <v>0</v>
      </c>
      <c r="AW66" s="146">
        <f t="shared" si="31"/>
        <v>0</v>
      </c>
      <c r="AX66" s="146">
        <f t="shared" si="31"/>
        <v>0</v>
      </c>
      <c r="AY66" s="146">
        <f t="shared" si="31"/>
        <v>0</v>
      </c>
      <c r="AZ66" s="146">
        <f t="shared" si="31"/>
        <v>0</v>
      </c>
      <c r="BA66" s="146">
        <f t="shared" si="31"/>
        <v>0</v>
      </c>
      <c r="BB66" s="146">
        <f t="shared" si="31"/>
        <v>0</v>
      </c>
      <c r="BC66" s="281">
        <v>0</v>
      </c>
      <c r="BD66" s="146">
        <f t="shared" si="32"/>
        <v>0</v>
      </c>
      <c r="BE66" s="146">
        <f t="shared" si="32"/>
        <v>0</v>
      </c>
      <c r="BF66" s="146">
        <f t="shared" si="32"/>
        <v>0</v>
      </c>
      <c r="BG66" s="146">
        <f t="shared" si="32"/>
        <v>0</v>
      </c>
      <c r="BH66" s="309">
        <v>0</v>
      </c>
      <c r="BI66" s="149"/>
      <c r="BJ66" s="278">
        <v>0</v>
      </c>
      <c r="BK66" s="146">
        <f t="shared" si="37"/>
        <v>0</v>
      </c>
      <c r="BL66" s="146">
        <f t="shared" si="36"/>
        <v>0</v>
      </c>
      <c r="BM66" s="146">
        <f t="shared" si="36"/>
        <v>0</v>
      </c>
      <c r="BN66" s="146">
        <f t="shared" si="36"/>
        <v>0</v>
      </c>
      <c r="BO66" s="146">
        <f t="shared" si="36"/>
        <v>0</v>
      </c>
      <c r="BP66" s="146">
        <f t="shared" si="36"/>
        <v>0</v>
      </c>
      <c r="BQ66" s="146">
        <f t="shared" si="36"/>
        <v>0</v>
      </c>
      <c r="BR66" s="281">
        <v>0</v>
      </c>
      <c r="BS66" s="146">
        <f t="shared" si="33"/>
        <v>0</v>
      </c>
      <c r="BT66" s="146">
        <f t="shared" si="33"/>
        <v>0</v>
      </c>
      <c r="BU66" s="146">
        <f t="shared" si="33"/>
        <v>0</v>
      </c>
      <c r="BV66" s="146">
        <f t="shared" si="33"/>
        <v>0</v>
      </c>
      <c r="BW66" s="309">
        <v>0</v>
      </c>
      <c r="BX66" s="149"/>
      <c r="BY66" s="278">
        <v>0</v>
      </c>
      <c r="BZ66" s="146">
        <f t="shared" si="34"/>
        <v>0</v>
      </c>
      <c r="CA66" s="146">
        <f t="shared" si="34"/>
        <v>0</v>
      </c>
      <c r="CB66" s="146">
        <f t="shared" si="34"/>
        <v>0</v>
      </c>
      <c r="CC66" s="146">
        <f t="shared" si="34"/>
        <v>0</v>
      </c>
      <c r="CD66" s="146">
        <f t="shared" si="34"/>
        <v>0</v>
      </c>
      <c r="CE66" s="146">
        <f t="shared" si="34"/>
        <v>0</v>
      </c>
      <c r="CF66" s="146">
        <f t="shared" si="34"/>
        <v>0</v>
      </c>
      <c r="CG66" s="281">
        <v>0</v>
      </c>
      <c r="CH66" s="146">
        <f t="shared" si="35"/>
        <v>0</v>
      </c>
      <c r="CI66" s="146">
        <f t="shared" si="35"/>
        <v>0</v>
      </c>
      <c r="CJ66" s="146">
        <f t="shared" si="35"/>
        <v>0</v>
      </c>
      <c r="CK66" s="146">
        <f t="shared" si="35"/>
        <v>0</v>
      </c>
      <c r="CL66" s="309">
        <v>0</v>
      </c>
    </row>
    <row r="67" spans="1:90" x14ac:dyDescent="0.25">
      <c r="A67" s="57"/>
      <c r="B67" s="2"/>
      <c r="C67" s="2"/>
      <c r="D67" s="2"/>
      <c r="E67" s="2"/>
      <c r="F67" s="2"/>
      <c r="G67" s="2"/>
      <c r="H67" s="2"/>
      <c r="I67" s="2"/>
      <c r="J67" s="2"/>
      <c r="K67" s="2"/>
      <c r="L67" s="18"/>
      <c r="M67" s="18"/>
      <c r="N67" s="18"/>
      <c r="O67" s="18"/>
      <c r="P67" s="18"/>
      <c r="Q67" s="2"/>
      <c r="R67" s="2"/>
      <c r="S67" s="2"/>
      <c r="T67" s="111"/>
      <c r="U67" s="2"/>
      <c r="V67" s="2"/>
      <c r="W67" s="111"/>
      <c r="X67" s="2"/>
      <c r="Y67" s="2"/>
      <c r="Z67" s="111"/>
      <c r="AA67" s="2"/>
      <c r="AB67" s="2"/>
      <c r="AC67" s="111"/>
      <c r="AD67" s="2"/>
      <c r="AE67" s="2"/>
      <c r="AF67" s="2"/>
      <c r="AG67" s="2"/>
      <c r="AH67" s="2"/>
      <c r="AI67" s="2"/>
      <c r="AJ67" s="2"/>
      <c r="AK67" s="2"/>
      <c r="AL67" s="2"/>
      <c r="AM67" s="2"/>
      <c r="AN67" s="2"/>
      <c r="AO67" s="2"/>
      <c r="AP67" s="2"/>
      <c r="AQ67" s="2"/>
      <c r="AR67" s="2"/>
      <c r="AS67" s="2"/>
      <c r="AT67" s="2"/>
      <c r="AU67" s="2"/>
      <c r="AV67" s="2"/>
    </row>
    <row r="68" spans="1:90" x14ac:dyDescent="0.25">
      <c r="A68" s="57"/>
      <c r="B68" s="2"/>
      <c r="C68" s="2"/>
      <c r="D68" s="2"/>
      <c r="E68" s="2"/>
      <c r="F68" s="2"/>
      <c r="G68" s="2"/>
      <c r="H68" s="2"/>
      <c r="I68" s="2"/>
      <c r="J68" s="2"/>
      <c r="K68" s="2"/>
      <c r="L68" s="18"/>
      <c r="M68" s="18"/>
      <c r="N68" s="18"/>
      <c r="O68" s="18"/>
      <c r="P68" s="18"/>
      <c r="Q68" s="18"/>
      <c r="R68" s="18"/>
      <c r="S68" s="18"/>
      <c r="T68" s="18"/>
      <c r="U68" s="2"/>
      <c r="V68" s="2"/>
      <c r="W68" s="2"/>
      <c r="X68" s="111"/>
      <c r="Y68" s="2"/>
      <c r="Z68" s="2"/>
      <c r="AA68" s="111"/>
      <c r="AB68" s="2"/>
      <c r="AC68" s="2"/>
      <c r="AD68" s="111"/>
      <c r="AE68" s="2"/>
      <c r="AF68" s="2"/>
      <c r="AG68" s="111"/>
      <c r="AH68" s="2"/>
      <c r="AI68" s="2"/>
      <c r="AJ68" s="2"/>
      <c r="AK68" s="2"/>
      <c r="AL68" s="2"/>
      <c r="AM68" s="2"/>
      <c r="AN68" s="2"/>
      <c r="AO68" s="2"/>
      <c r="AP68" s="2"/>
      <c r="AQ68" s="2"/>
      <c r="AR68" s="2"/>
      <c r="AS68" s="2"/>
      <c r="AT68" s="2"/>
      <c r="AU68" s="2"/>
      <c r="AV68" s="2"/>
      <c r="AW68" s="2"/>
      <c r="AX68" s="2"/>
      <c r="AY68" s="2"/>
      <c r="AZ68" s="2"/>
    </row>
    <row r="69" spans="1:90" x14ac:dyDescent="0.25">
      <c r="A69" s="57"/>
      <c r="B69" s="2"/>
      <c r="C69" s="2"/>
      <c r="D69" s="2"/>
      <c r="E69" s="2"/>
      <c r="F69" s="2"/>
      <c r="G69" s="2"/>
      <c r="H69" s="2"/>
      <c r="I69" s="2"/>
      <c r="J69" s="2"/>
      <c r="K69" s="2"/>
      <c r="L69" s="18"/>
      <c r="M69" s="18"/>
      <c r="N69" s="18"/>
      <c r="O69" s="18"/>
      <c r="P69" s="18"/>
      <c r="Q69" s="18"/>
      <c r="R69" s="18"/>
      <c r="S69" s="18"/>
      <c r="T69" s="18"/>
      <c r="U69" s="2"/>
      <c r="V69" s="2"/>
      <c r="W69" s="2"/>
      <c r="X69" s="111"/>
      <c r="Y69" s="2"/>
      <c r="Z69" s="2"/>
      <c r="AA69" s="111"/>
      <c r="AB69" s="2"/>
      <c r="AC69" s="2"/>
      <c r="AD69" s="111"/>
      <c r="AE69" s="2"/>
      <c r="AF69" s="2"/>
      <c r="AG69" s="111"/>
      <c r="AH69" s="2"/>
      <c r="AI69" s="2"/>
      <c r="AJ69" s="2"/>
      <c r="AK69" s="2"/>
      <c r="AL69" s="2"/>
      <c r="AM69" s="2"/>
      <c r="AN69" s="2"/>
      <c r="AO69" s="2"/>
      <c r="AP69" s="2"/>
      <c r="AQ69" s="2"/>
      <c r="AR69" s="2"/>
      <c r="AS69" s="2"/>
      <c r="AT69" s="2"/>
      <c r="AU69" s="2"/>
      <c r="AV69" s="2"/>
      <c r="AW69" s="2"/>
      <c r="AX69" s="2"/>
      <c r="AY69" s="2"/>
      <c r="AZ69" s="2"/>
    </row>
    <row r="70" spans="1:90" x14ac:dyDescent="0.25">
      <c r="A70" s="57"/>
      <c r="B70" s="2"/>
      <c r="C70" s="2"/>
      <c r="D70" s="2"/>
      <c r="E70" s="2"/>
      <c r="F70" s="2"/>
      <c r="G70" s="2"/>
      <c r="H70" s="2"/>
      <c r="I70" s="2"/>
      <c r="J70" s="2"/>
      <c r="K70" s="2"/>
      <c r="L70" s="18"/>
      <c r="M70" s="18"/>
      <c r="N70" s="18"/>
      <c r="O70" s="18"/>
      <c r="P70" s="18"/>
      <c r="Q70" s="18"/>
      <c r="R70" s="18"/>
      <c r="S70" s="18"/>
      <c r="T70" s="18"/>
      <c r="U70" s="2"/>
      <c r="V70" s="2"/>
      <c r="W70" s="2"/>
      <c r="X70" s="111"/>
      <c r="Y70" s="2"/>
      <c r="Z70" s="2"/>
      <c r="AA70" s="111"/>
      <c r="AB70" s="2"/>
      <c r="AC70" s="2"/>
      <c r="AD70" s="111"/>
      <c r="AE70" s="2"/>
      <c r="AF70" s="2"/>
      <c r="AG70" s="111"/>
      <c r="AH70" s="2"/>
      <c r="AI70" s="2"/>
      <c r="AJ70" s="2"/>
      <c r="AK70" s="2"/>
      <c r="AL70" s="2"/>
      <c r="AM70" s="2"/>
      <c r="AN70" s="2"/>
      <c r="AO70" s="2"/>
      <c r="AP70" s="2"/>
      <c r="AQ70" s="2"/>
      <c r="AR70" s="2"/>
      <c r="AS70" s="2"/>
      <c r="AT70" s="2"/>
      <c r="AU70" s="2"/>
      <c r="AV70" s="2"/>
      <c r="AW70" s="2"/>
      <c r="AX70" s="2"/>
      <c r="AY70" s="2"/>
      <c r="AZ70" s="2"/>
    </row>
    <row r="71" spans="1:90" x14ac:dyDescent="0.25">
      <c r="A71" s="57"/>
      <c r="B71" s="2"/>
      <c r="C71" s="2"/>
      <c r="D71" s="2"/>
      <c r="E71" s="2"/>
      <c r="F71" s="2"/>
      <c r="G71" s="2"/>
      <c r="H71" s="2"/>
      <c r="I71" s="2"/>
      <c r="J71" s="2"/>
      <c r="K71" s="2"/>
      <c r="L71" s="18"/>
      <c r="M71" s="18"/>
      <c r="N71" s="18"/>
      <c r="O71" s="18"/>
      <c r="P71" s="18"/>
      <c r="Q71" s="18"/>
      <c r="R71" s="18"/>
      <c r="S71" s="18"/>
      <c r="T71" s="18"/>
      <c r="U71" s="2"/>
      <c r="V71" s="2"/>
      <c r="W71" s="2"/>
      <c r="X71" s="111"/>
      <c r="Y71" s="2"/>
      <c r="Z71" s="2"/>
      <c r="AA71" s="111"/>
      <c r="AB71" s="2"/>
      <c r="AC71" s="2"/>
      <c r="AD71" s="111"/>
      <c r="AE71" s="2"/>
      <c r="AF71" s="2"/>
      <c r="AG71" s="111"/>
      <c r="AH71" s="2"/>
      <c r="AI71" s="2"/>
      <c r="AJ71" s="2"/>
      <c r="AK71" s="2"/>
      <c r="AL71" s="2"/>
      <c r="AM71" s="2"/>
      <c r="AN71" s="2"/>
      <c r="AO71" s="2"/>
      <c r="AP71" s="2"/>
      <c r="AQ71" s="2"/>
      <c r="AR71" s="2"/>
      <c r="AS71" s="2"/>
      <c r="AT71" s="2"/>
      <c r="AU71" s="2"/>
      <c r="AV71" s="2"/>
      <c r="AW71" s="2"/>
      <c r="AX71" s="2"/>
      <c r="AY71" s="2"/>
      <c r="AZ71" s="2"/>
    </row>
    <row r="72" spans="1:90" s="142" customFormat="1" ht="21" x14ac:dyDescent="0.35">
      <c r="A72" s="222" t="s">
        <v>361</v>
      </c>
      <c r="B72" s="223"/>
      <c r="C72" s="223"/>
      <c r="D72" s="223"/>
      <c r="E72" s="223"/>
      <c r="F72" s="223"/>
      <c r="G72" s="223"/>
      <c r="H72" s="223"/>
      <c r="I72" s="223"/>
      <c r="J72" s="223"/>
      <c r="K72" s="223"/>
      <c r="L72" s="224"/>
      <c r="M72" s="224"/>
      <c r="N72" s="224"/>
      <c r="O72" s="224"/>
      <c r="P72" s="224"/>
      <c r="Q72" s="224"/>
      <c r="R72" s="224"/>
      <c r="S72" s="224"/>
      <c r="T72" s="224"/>
      <c r="U72" s="223"/>
      <c r="V72" s="223"/>
      <c r="W72" s="223"/>
      <c r="X72" s="223"/>
      <c r="Y72" s="223"/>
      <c r="Z72" s="223"/>
      <c r="AA72" s="223"/>
      <c r="AB72" s="223"/>
      <c r="AC72" s="223"/>
      <c r="AD72" s="223"/>
      <c r="AE72" s="223"/>
      <c r="AF72" s="223"/>
      <c r="AG72" s="223"/>
      <c r="AH72" s="223"/>
      <c r="AI72" s="223"/>
      <c r="AJ72" s="223"/>
      <c r="AK72" s="223"/>
      <c r="AL72" s="223"/>
      <c r="AM72" s="223"/>
      <c r="AN72" s="223"/>
      <c r="AO72" s="223"/>
      <c r="AP72" s="223"/>
      <c r="AQ72" s="223"/>
      <c r="AR72" s="223"/>
      <c r="AS72" s="223"/>
      <c r="AT72" s="223"/>
      <c r="AU72" s="223"/>
      <c r="AV72" s="223"/>
      <c r="AW72" s="223"/>
      <c r="AX72" s="223"/>
      <c r="AY72" s="223"/>
      <c r="AZ72" s="223"/>
    </row>
    <row r="73" spans="1:90" x14ac:dyDescent="0.25">
      <c r="C73" s="18"/>
      <c r="D73" s="2"/>
      <c r="E73" s="2"/>
      <c r="F73" s="2"/>
      <c r="G73" s="2"/>
      <c r="H73" s="2"/>
      <c r="I73" s="2"/>
      <c r="J73" s="2"/>
      <c r="K73" s="2"/>
      <c r="L73" s="2"/>
      <c r="M73" s="2"/>
      <c r="N73" s="18"/>
      <c r="O73" s="18"/>
      <c r="P73" s="18"/>
      <c r="Q73" s="18"/>
      <c r="R73" s="18"/>
      <c r="S73" s="18"/>
      <c r="T73" s="18"/>
      <c r="U73" s="18"/>
      <c r="V73" s="18"/>
      <c r="W73" s="18"/>
      <c r="X73" s="112"/>
      <c r="Y73" s="2"/>
      <c r="Z73" s="2"/>
      <c r="AA73" s="111"/>
      <c r="AB73" s="2"/>
      <c r="AC73" s="2"/>
      <c r="AD73" s="111"/>
      <c r="AE73" s="2"/>
      <c r="AF73" s="2"/>
      <c r="AG73" s="111"/>
      <c r="AH73" s="2"/>
      <c r="AI73" s="2"/>
      <c r="AJ73" s="2"/>
      <c r="AK73" s="2"/>
      <c r="AL73" s="2"/>
      <c r="AM73" s="2"/>
      <c r="AN73" s="2"/>
      <c r="AO73" s="2"/>
      <c r="AP73" s="2"/>
      <c r="AQ73" s="2"/>
      <c r="AR73" s="2"/>
      <c r="AS73" s="2"/>
      <c r="AT73" s="2"/>
      <c r="AU73" s="2"/>
      <c r="AV73" s="2"/>
      <c r="AW73" s="2"/>
      <c r="AX73" s="2"/>
      <c r="AY73" s="2"/>
      <c r="AZ73" s="2"/>
      <c r="BA73" s="2"/>
      <c r="BB73" s="2"/>
    </row>
    <row r="74" spans="1:90" ht="26.25" customHeight="1" x14ac:dyDescent="0.25">
      <c r="C74" s="44"/>
      <c r="D74" s="2"/>
      <c r="E74" s="574" t="s">
        <v>362</v>
      </c>
      <c r="F74" s="575"/>
      <c r="G74" s="575"/>
      <c r="H74" s="575"/>
      <c r="I74" s="575"/>
      <c r="J74" s="575"/>
      <c r="K74" s="575"/>
      <c r="L74" s="575"/>
      <c r="M74" s="575"/>
      <c r="N74" s="575"/>
      <c r="O74" s="576"/>
      <c r="P74" s="45" t="s">
        <v>278</v>
      </c>
      <c r="Q74" s="45"/>
      <c r="R74" s="46" t="s">
        <v>278</v>
      </c>
      <c r="S74" s="47" t="s">
        <v>278</v>
      </c>
      <c r="T74" s="47"/>
      <c r="U74" s="46" t="s">
        <v>278</v>
      </c>
      <c r="V74" s="582" t="s">
        <v>363</v>
      </c>
      <c r="W74" s="583"/>
      <c r="X74" s="583"/>
      <c r="Y74" s="583"/>
      <c r="Z74" s="583"/>
      <c r="AA74" s="583"/>
      <c r="AB74" s="583"/>
      <c r="AC74" s="583"/>
      <c r="AD74" s="583"/>
      <c r="AE74" s="583"/>
      <c r="AF74" s="583"/>
      <c r="AG74" s="111"/>
      <c r="AH74" s="58" t="s">
        <v>364</v>
      </c>
      <c r="AI74" s="2">
        <v>21</v>
      </c>
      <c r="AJ74" s="2">
        <v>24</v>
      </c>
      <c r="AK74" s="2">
        <v>26</v>
      </c>
      <c r="AL74" s="2">
        <v>29</v>
      </c>
      <c r="AM74" s="2">
        <v>30</v>
      </c>
      <c r="AN74" s="2">
        <v>33</v>
      </c>
      <c r="AO74" s="2">
        <v>36</v>
      </c>
      <c r="AP74" s="2">
        <v>37</v>
      </c>
      <c r="AQ74" s="2">
        <v>40</v>
      </c>
      <c r="AR74" s="2">
        <v>49</v>
      </c>
      <c r="AS74" s="2">
        <v>50</v>
      </c>
      <c r="AT74" s="2">
        <v>52</v>
      </c>
      <c r="AU74" s="2">
        <v>54</v>
      </c>
      <c r="AV74" s="2">
        <v>55</v>
      </c>
      <c r="AW74" s="2">
        <v>61</v>
      </c>
      <c r="AX74" s="2">
        <v>65</v>
      </c>
      <c r="AY74" s="2">
        <v>66</v>
      </c>
      <c r="AZ74" s="2">
        <v>68</v>
      </c>
      <c r="BA74" s="2">
        <v>71</v>
      </c>
      <c r="BB74" s="2"/>
    </row>
    <row r="75" spans="1:90" ht="65.25" customHeight="1" x14ac:dyDescent="0.25">
      <c r="C75" s="44"/>
      <c r="D75" s="43"/>
      <c r="E75" s="48" t="s">
        <v>365</v>
      </c>
      <c r="F75" s="49" t="s">
        <v>366</v>
      </c>
      <c r="G75" s="50" t="s">
        <v>367</v>
      </c>
      <c r="H75" s="49" t="s">
        <v>368</v>
      </c>
      <c r="I75" s="50" t="s">
        <v>369</v>
      </c>
      <c r="J75" s="50" t="s">
        <v>370</v>
      </c>
      <c r="K75" s="50" t="s">
        <v>371</v>
      </c>
      <c r="L75" s="50" t="s">
        <v>372</v>
      </c>
      <c r="M75" s="50" t="s">
        <v>373</v>
      </c>
      <c r="N75" s="50" t="s">
        <v>374</v>
      </c>
      <c r="O75" s="51" t="s">
        <v>375</v>
      </c>
      <c r="P75" s="108" t="s">
        <v>376</v>
      </c>
      <c r="Q75" s="108" t="s">
        <v>377</v>
      </c>
      <c r="R75" s="52" t="s">
        <v>278</v>
      </c>
      <c r="S75" s="53" t="s">
        <v>378</v>
      </c>
      <c r="T75" s="53" t="s">
        <v>379</v>
      </c>
      <c r="U75" s="52" t="s">
        <v>278</v>
      </c>
      <c r="V75" s="53" t="s">
        <v>380</v>
      </c>
      <c r="W75" s="53" t="s">
        <v>381</v>
      </c>
      <c r="X75" s="113"/>
      <c r="Y75" s="119" t="s">
        <v>382</v>
      </c>
      <c r="Z75" s="121" t="s">
        <v>383</v>
      </c>
      <c r="AA75" s="117"/>
      <c r="AB75" s="53" t="s">
        <v>384</v>
      </c>
      <c r="AC75" s="120" t="s">
        <v>385</v>
      </c>
      <c r="AD75" s="113"/>
      <c r="AE75" s="53" t="s">
        <v>386</v>
      </c>
      <c r="AF75" s="120" t="s">
        <v>387</v>
      </c>
      <c r="AG75" s="113"/>
      <c r="AH75" s="54" t="s">
        <v>388</v>
      </c>
      <c r="AI75" s="54" t="s">
        <v>389</v>
      </c>
      <c r="AJ75" s="54" t="s">
        <v>390</v>
      </c>
      <c r="AK75" s="54" t="s">
        <v>391</v>
      </c>
      <c r="AL75" s="54" t="s">
        <v>392</v>
      </c>
      <c r="AM75" s="54" t="s">
        <v>393</v>
      </c>
      <c r="AN75" s="54" t="s">
        <v>394</v>
      </c>
      <c r="AO75" s="54" t="s">
        <v>395</v>
      </c>
      <c r="AP75" s="54" t="s">
        <v>396</v>
      </c>
      <c r="AQ75" s="54" t="s">
        <v>397</v>
      </c>
      <c r="AR75" s="54" t="s">
        <v>398</v>
      </c>
      <c r="AS75" s="54" t="s">
        <v>399</v>
      </c>
      <c r="AT75" s="54" t="s">
        <v>400</v>
      </c>
      <c r="AU75" s="54" t="s">
        <v>401</v>
      </c>
      <c r="AV75" s="54" t="s">
        <v>402</v>
      </c>
      <c r="AW75" s="54" t="s">
        <v>403</v>
      </c>
      <c r="AX75" s="54" t="s">
        <v>404</v>
      </c>
      <c r="AY75" s="54" t="s">
        <v>405</v>
      </c>
      <c r="AZ75" s="54" t="s">
        <v>406</v>
      </c>
      <c r="BA75" s="54" t="s">
        <v>407</v>
      </c>
      <c r="BB75" s="54" t="s">
        <v>182</v>
      </c>
    </row>
    <row r="76" spans="1:90" x14ac:dyDescent="0.25">
      <c r="C76" s="55"/>
      <c r="D76" s="3" t="s">
        <v>246</v>
      </c>
      <c r="E76" s="577" t="s">
        <v>408</v>
      </c>
      <c r="F76" s="578"/>
      <c r="G76" s="578"/>
      <c r="H76" s="578"/>
      <c r="I76" s="578"/>
      <c r="J76" s="578"/>
      <c r="K76" s="578"/>
      <c r="L76" s="578"/>
      <c r="M76" s="578"/>
      <c r="N76" s="578"/>
      <c r="O76" s="579"/>
      <c r="P76" s="109" t="s">
        <v>409</v>
      </c>
      <c r="Q76" s="110"/>
      <c r="R76" s="52" t="s">
        <v>278</v>
      </c>
      <c r="S76" s="580" t="s">
        <v>410</v>
      </c>
      <c r="T76" s="581"/>
      <c r="U76" s="52" t="s">
        <v>278</v>
      </c>
      <c r="V76" s="584" t="s">
        <v>411</v>
      </c>
      <c r="W76" s="584"/>
      <c r="X76" s="584"/>
      <c r="Y76" s="584"/>
      <c r="Z76" s="584"/>
      <c r="AA76" s="584"/>
      <c r="AB76" s="584"/>
      <c r="AC76" s="584"/>
      <c r="AD76" s="118"/>
      <c r="AE76" s="584" t="s">
        <v>412</v>
      </c>
      <c r="AF76" s="584"/>
      <c r="AG76" s="118"/>
      <c r="AH76" s="578" t="s">
        <v>413</v>
      </c>
      <c r="AI76" s="578"/>
      <c r="AJ76" s="578"/>
      <c r="AK76" s="578"/>
      <c r="AL76" s="578"/>
      <c r="AM76" s="578"/>
      <c r="AN76" s="578"/>
      <c r="AO76" s="578"/>
      <c r="AP76" s="578"/>
      <c r="AQ76" s="578"/>
      <c r="AR76" s="578"/>
      <c r="AS76" s="578"/>
      <c r="AT76" s="578"/>
      <c r="AU76" s="578"/>
      <c r="AV76" s="578"/>
      <c r="AW76" s="578"/>
      <c r="AX76" s="578"/>
      <c r="AY76" s="578"/>
      <c r="AZ76" s="578"/>
      <c r="BA76" s="578"/>
      <c r="BB76" s="579"/>
    </row>
    <row r="77" spans="1:90" x14ac:dyDescent="0.25">
      <c r="C77" s="55"/>
      <c r="D77" s="2" t="s">
        <v>18</v>
      </c>
      <c r="E77" s="2">
        <v>0</v>
      </c>
      <c r="F77" s="2">
        <v>0</v>
      </c>
      <c r="G77" s="2">
        <v>0</v>
      </c>
      <c r="H77" s="2">
        <v>0</v>
      </c>
      <c r="I77" s="2">
        <v>0</v>
      </c>
      <c r="J77" s="20" t="s">
        <v>186</v>
      </c>
      <c r="K77" s="18">
        <v>0</v>
      </c>
      <c r="L77" s="18">
        <v>0</v>
      </c>
      <c r="M77" s="18">
        <v>0</v>
      </c>
      <c r="N77" s="18">
        <v>0</v>
      </c>
      <c r="O77" s="18">
        <v>0</v>
      </c>
      <c r="P77" s="18">
        <v>0</v>
      </c>
      <c r="Q77" s="105">
        <v>1.4454438453538794E-3</v>
      </c>
      <c r="R77" s="52" t="s">
        <v>18</v>
      </c>
      <c r="S77" s="2">
        <v>0</v>
      </c>
      <c r="T77" s="225">
        <v>0</v>
      </c>
      <c r="U77" s="52" t="s">
        <v>18</v>
      </c>
      <c r="V77" s="2">
        <v>0</v>
      </c>
      <c r="W77" s="106">
        <v>0</v>
      </c>
      <c r="X77" s="114"/>
      <c r="Y77" s="2">
        <v>1500</v>
      </c>
      <c r="Z77" s="106">
        <v>2.970092063943706E-4</v>
      </c>
      <c r="AA77" s="111"/>
      <c r="AB77" s="2">
        <v>0</v>
      </c>
      <c r="AC77" s="106">
        <v>0</v>
      </c>
      <c r="AD77" s="111"/>
      <c r="AE77" s="2">
        <v>0</v>
      </c>
      <c r="AF77" s="106">
        <v>0</v>
      </c>
      <c r="AG77" s="111"/>
      <c r="AH77" s="52" t="s">
        <v>18</v>
      </c>
      <c r="AI77" s="2"/>
      <c r="AJ77" s="2"/>
      <c r="AK77" s="2"/>
      <c r="AL77" s="2"/>
      <c r="AM77" s="2"/>
      <c r="AN77" s="2"/>
      <c r="AO77" s="2"/>
      <c r="AP77" s="2"/>
      <c r="AQ77" s="2"/>
      <c r="AR77" s="2"/>
      <c r="AS77" s="2"/>
      <c r="AT77" s="2"/>
      <c r="AU77" s="2"/>
      <c r="AV77" s="2">
        <v>1500</v>
      </c>
      <c r="AW77" s="2"/>
      <c r="AX77" s="2"/>
      <c r="AY77" s="2"/>
      <c r="AZ77" s="2"/>
      <c r="BA77" s="2"/>
      <c r="BB77" s="2">
        <v>1500</v>
      </c>
    </row>
    <row r="78" spans="1:90" x14ac:dyDescent="0.25">
      <c r="A78" s="2"/>
      <c r="B78" s="2"/>
      <c r="C78" s="2"/>
      <c r="D78" s="2" t="s">
        <v>10</v>
      </c>
      <c r="E78" s="2">
        <v>0</v>
      </c>
      <c r="F78" s="2">
        <v>0</v>
      </c>
      <c r="G78" s="2">
        <v>0</v>
      </c>
      <c r="H78" s="2">
        <v>0</v>
      </c>
      <c r="I78" s="2">
        <v>0</v>
      </c>
      <c r="J78" s="2">
        <v>0</v>
      </c>
      <c r="K78" s="18">
        <v>0</v>
      </c>
      <c r="L78" s="18">
        <v>0</v>
      </c>
      <c r="M78" s="18">
        <v>0</v>
      </c>
      <c r="N78" s="18">
        <v>0</v>
      </c>
      <c r="O78" s="18">
        <v>0</v>
      </c>
      <c r="P78" s="18">
        <v>0</v>
      </c>
      <c r="Q78" s="105">
        <v>0</v>
      </c>
      <c r="R78" s="52" t="s">
        <v>10</v>
      </c>
      <c r="S78" s="2">
        <v>146</v>
      </c>
      <c r="T78" s="225">
        <v>3.2367697038355721E-4</v>
      </c>
      <c r="U78" s="52" t="s">
        <v>10</v>
      </c>
      <c r="V78" s="2">
        <v>0</v>
      </c>
      <c r="W78" s="106">
        <v>0</v>
      </c>
      <c r="X78" s="114"/>
      <c r="Y78" s="2">
        <v>0</v>
      </c>
      <c r="Z78" s="106">
        <v>0</v>
      </c>
      <c r="AA78" s="111"/>
      <c r="AB78" s="2">
        <v>0</v>
      </c>
      <c r="AC78" s="106">
        <v>0</v>
      </c>
      <c r="AD78" s="111"/>
      <c r="AE78" s="2">
        <v>0</v>
      </c>
      <c r="AF78" s="106">
        <v>0</v>
      </c>
      <c r="AG78" s="111"/>
      <c r="AH78" s="52" t="s">
        <v>10</v>
      </c>
      <c r="AI78" s="2"/>
      <c r="AJ78" s="2"/>
      <c r="AK78" s="2"/>
      <c r="AL78" s="2"/>
      <c r="AM78" s="2"/>
      <c r="AN78" s="2"/>
      <c r="AO78" s="2"/>
      <c r="AP78" s="2"/>
      <c r="AQ78" s="2"/>
      <c r="AR78" s="2"/>
      <c r="AS78" s="2"/>
      <c r="AT78" s="2"/>
      <c r="AU78" s="2"/>
      <c r="AV78" s="2"/>
      <c r="AW78" s="2"/>
      <c r="AX78" s="2"/>
      <c r="AY78" s="2"/>
      <c r="AZ78" s="2"/>
      <c r="BA78" s="2"/>
      <c r="BB78" s="2">
        <v>0</v>
      </c>
    </row>
    <row r="79" spans="1:90" x14ac:dyDescent="0.25">
      <c r="A79" s="2"/>
      <c r="B79" s="2"/>
      <c r="C79" s="2"/>
      <c r="D79" s="2" t="s">
        <v>24</v>
      </c>
      <c r="E79" s="2">
        <v>0</v>
      </c>
      <c r="F79" s="2">
        <v>0</v>
      </c>
      <c r="G79" s="2">
        <v>0</v>
      </c>
      <c r="H79" s="20" t="s">
        <v>186</v>
      </c>
      <c r="I79" s="2">
        <v>0</v>
      </c>
      <c r="J79" s="2">
        <v>0</v>
      </c>
      <c r="K79" s="18">
        <v>0</v>
      </c>
      <c r="L79" s="18">
        <v>0</v>
      </c>
      <c r="M79" s="18">
        <v>0</v>
      </c>
      <c r="N79" s="18">
        <v>0</v>
      </c>
      <c r="O79" s="18">
        <v>0</v>
      </c>
      <c r="P79" s="18">
        <v>0</v>
      </c>
      <c r="Q79" s="105">
        <v>0</v>
      </c>
      <c r="R79" s="52" t="s">
        <v>24</v>
      </c>
      <c r="S79" s="2">
        <v>0</v>
      </c>
      <c r="T79" s="225">
        <v>0</v>
      </c>
      <c r="U79" s="52" t="s">
        <v>24</v>
      </c>
      <c r="V79" s="2">
        <v>0</v>
      </c>
      <c r="W79" s="106">
        <v>0</v>
      </c>
      <c r="X79" s="114"/>
      <c r="Y79" s="2">
        <v>8300</v>
      </c>
      <c r="Z79" s="106">
        <v>1.6434509420488507E-3</v>
      </c>
      <c r="AA79" s="111"/>
      <c r="AB79" s="2">
        <v>0</v>
      </c>
      <c r="AC79" s="106">
        <v>0</v>
      </c>
      <c r="AD79" s="111"/>
      <c r="AE79" s="2">
        <v>62</v>
      </c>
      <c r="AF79" s="106">
        <v>8.0550863972976491E-3</v>
      </c>
      <c r="AG79" s="111"/>
      <c r="AH79" s="52" t="s">
        <v>24</v>
      </c>
      <c r="AI79" s="2"/>
      <c r="AJ79" s="2"/>
      <c r="AK79" s="2"/>
      <c r="AL79" s="2"/>
      <c r="AM79" s="2"/>
      <c r="AN79" s="2"/>
      <c r="AO79" s="2"/>
      <c r="AP79" s="2"/>
      <c r="AQ79" s="2">
        <v>8300</v>
      </c>
      <c r="AR79" s="2"/>
      <c r="AS79" s="2"/>
      <c r="AT79" s="2"/>
      <c r="AU79" s="2"/>
      <c r="AV79" s="2"/>
      <c r="AW79" s="2"/>
      <c r="AX79" s="2"/>
      <c r="AY79" s="2"/>
      <c r="AZ79" s="2"/>
      <c r="BA79" s="2"/>
      <c r="BB79" s="2">
        <v>8300</v>
      </c>
    </row>
    <row r="80" spans="1:90" x14ac:dyDescent="0.25">
      <c r="A80" s="2"/>
      <c r="B80" s="2"/>
      <c r="C80" s="2"/>
      <c r="D80" s="2" t="s">
        <v>20</v>
      </c>
      <c r="E80" s="2">
        <v>0</v>
      </c>
      <c r="F80" s="18">
        <v>0</v>
      </c>
      <c r="G80" s="18">
        <v>0</v>
      </c>
      <c r="H80" s="18">
        <v>0</v>
      </c>
      <c r="I80" s="2">
        <v>0</v>
      </c>
      <c r="J80" s="2">
        <v>0</v>
      </c>
      <c r="K80" s="18">
        <v>0</v>
      </c>
      <c r="L80" s="18">
        <v>0</v>
      </c>
      <c r="M80" s="18">
        <v>0</v>
      </c>
      <c r="N80" s="18">
        <v>0</v>
      </c>
      <c r="O80" s="18">
        <v>0</v>
      </c>
      <c r="P80" s="18">
        <v>0</v>
      </c>
      <c r="Q80" s="105">
        <v>0</v>
      </c>
      <c r="R80" s="52" t="s">
        <v>20</v>
      </c>
      <c r="S80" s="2">
        <v>0</v>
      </c>
      <c r="T80" s="225">
        <v>0</v>
      </c>
      <c r="U80" s="52" t="s">
        <v>20</v>
      </c>
      <c r="V80" s="2">
        <v>0</v>
      </c>
      <c r="W80" s="106">
        <v>0</v>
      </c>
      <c r="X80" s="114"/>
      <c r="Y80" s="2">
        <v>0</v>
      </c>
      <c r="Z80" s="106">
        <v>0</v>
      </c>
      <c r="AA80" s="111"/>
      <c r="AB80" s="2">
        <v>0</v>
      </c>
      <c r="AC80" s="106">
        <v>0</v>
      </c>
      <c r="AD80" s="111"/>
      <c r="AE80" s="2">
        <v>0</v>
      </c>
      <c r="AF80" s="106">
        <v>0</v>
      </c>
      <c r="AG80" s="111"/>
      <c r="AH80" s="52" t="s">
        <v>20</v>
      </c>
      <c r="AI80" s="2"/>
      <c r="AJ80" s="2"/>
      <c r="AK80" s="2"/>
      <c r="AL80" s="2"/>
      <c r="AM80" s="2"/>
      <c r="AN80" s="2"/>
      <c r="AO80" s="2"/>
      <c r="AP80" s="2"/>
      <c r="AQ80" s="2"/>
      <c r="AR80" s="2"/>
      <c r="AS80" s="2"/>
      <c r="AT80" s="2"/>
      <c r="AU80" s="2"/>
      <c r="AV80" s="2"/>
      <c r="AW80" s="2"/>
      <c r="AX80" s="2"/>
      <c r="AY80" s="2"/>
      <c r="AZ80" s="2"/>
      <c r="BA80" s="2"/>
      <c r="BB80" s="2">
        <v>0</v>
      </c>
    </row>
    <row r="81" spans="1:54" x14ac:dyDescent="0.25">
      <c r="A81" s="2"/>
      <c r="B81" s="2"/>
      <c r="C81" s="2"/>
      <c r="D81" s="2" t="s">
        <v>26</v>
      </c>
      <c r="E81" s="2">
        <v>0</v>
      </c>
      <c r="F81" s="19">
        <v>23800</v>
      </c>
      <c r="G81" s="20" t="s">
        <v>186</v>
      </c>
      <c r="H81" s="18">
        <v>18045</v>
      </c>
      <c r="I81" s="2">
        <v>0</v>
      </c>
      <c r="J81" s="20" t="s">
        <v>186</v>
      </c>
      <c r="K81" s="19">
        <v>3045</v>
      </c>
      <c r="L81" s="18">
        <v>0</v>
      </c>
      <c r="M81" s="20" t="s">
        <v>186</v>
      </c>
      <c r="N81" s="20" t="s">
        <v>186</v>
      </c>
      <c r="O81" s="19">
        <v>10463839</v>
      </c>
      <c r="P81" s="19">
        <v>10466884</v>
      </c>
      <c r="Q81" s="105">
        <v>0.67021645128757157</v>
      </c>
      <c r="R81" s="52" t="s">
        <v>26</v>
      </c>
      <c r="S81" s="2">
        <v>17894</v>
      </c>
      <c r="T81" s="225">
        <v>3.9670381561940908E-2</v>
      </c>
      <c r="U81" s="52" t="s">
        <v>26</v>
      </c>
      <c r="V81" s="20" t="s">
        <v>186</v>
      </c>
      <c r="W81" s="107">
        <v>2.265696355440323E-2</v>
      </c>
      <c r="X81" s="115"/>
      <c r="Y81" s="2">
        <v>2984890</v>
      </c>
      <c r="Z81" s="106">
        <v>0.59102654004966193</v>
      </c>
      <c r="AA81" s="111"/>
      <c r="AB81" s="2">
        <v>4243000</v>
      </c>
      <c r="AC81" s="106">
        <v>0.90993898712188637</v>
      </c>
      <c r="AD81" s="111"/>
      <c r="AE81" s="2">
        <v>3880</v>
      </c>
      <c r="AF81" s="106">
        <v>0.50409250357282054</v>
      </c>
      <c r="AG81" s="111"/>
      <c r="AH81" s="52" t="s">
        <v>26</v>
      </c>
      <c r="AI81" s="2">
        <v>36900</v>
      </c>
      <c r="AJ81" s="2">
        <v>169000</v>
      </c>
      <c r="AK81" s="2"/>
      <c r="AL81" s="2">
        <v>31300</v>
      </c>
      <c r="AM81" s="2">
        <v>95000</v>
      </c>
      <c r="AN81" s="2"/>
      <c r="AO81" s="2"/>
      <c r="AP81" s="2"/>
      <c r="AQ81" s="2">
        <v>34750</v>
      </c>
      <c r="AR81" s="2">
        <v>33200</v>
      </c>
      <c r="AS81" s="2">
        <v>131000</v>
      </c>
      <c r="AT81" s="2">
        <v>191700</v>
      </c>
      <c r="AU81" s="2"/>
      <c r="AV81" s="2">
        <v>550000</v>
      </c>
      <c r="AW81" s="2">
        <v>192000</v>
      </c>
      <c r="AX81" s="2">
        <v>114900</v>
      </c>
      <c r="AY81" s="2">
        <v>105000</v>
      </c>
      <c r="AZ81" s="2">
        <v>71415</v>
      </c>
      <c r="BA81" s="2">
        <v>1228725</v>
      </c>
      <c r="BB81" s="2">
        <v>2984890</v>
      </c>
    </row>
    <row r="82" spans="1:54" x14ac:dyDescent="0.25">
      <c r="A82" s="2"/>
      <c r="B82" s="2"/>
      <c r="C82" s="2"/>
      <c r="D82" s="2" t="s">
        <v>28</v>
      </c>
      <c r="E82" s="2">
        <v>0</v>
      </c>
      <c r="F82" s="18">
        <v>0</v>
      </c>
      <c r="G82" s="18">
        <v>0</v>
      </c>
      <c r="H82" s="18">
        <v>0</v>
      </c>
      <c r="I82" s="2">
        <v>0</v>
      </c>
      <c r="J82" s="18">
        <v>0</v>
      </c>
      <c r="K82" s="18">
        <v>0</v>
      </c>
      <c r="L82" s="18">
        <v>0</v>
      </c>
      <c r="M82" s="18">
        <v>0</v>
      </c>
      <c r="N82" s="20" t="s">
        <v>186</v>
      </c>
      <c r="O82" s="18">
        <v>0</v>
      </c>
      <c r="P82" s="18">
        <v>0</v>
      </c>
      <c r="Q82" s="105">
        <v>9.8115985748996456E-4</v>
      </c>
      <c r="R82" s="52" t="s">
        <v>28</v>
      </c>
      <c r="S82" s="2">
        <v>21220</v>
      </c>
      <c r="T82" s="225">
        <v>4.7044008983144411E-2</v>
      </c>
      <c r="U82" s="52" t="s">
        <v>28</v>
      </c>
      <c r="V82" s="2">
        <v>0</v>
      </c>
      <c r="W82" s="106">
        <v>0</v>
      </c>
      <c r="X82" s="114"/>
      <c r="Y82" s="2">
        <v>10160</v>
      </c>
      <c r="Z82" s="106">
        <v>2.0117423579778704E-3</v>
      </c>
      <c r="AA82" s="111"/>
      <c r="AB82" s="2">
        <v>0</v>
      </c>
      <c r="AC82" s="106">
        <v>0</v>
      </c>
      <c r="AD82" s="111"/>
      <c r="AE82" s="2">
        <v>0</v>
      </c>
      <c r="AF82" s="106">
        <v>0</v>
      </c>
      <c r="AG82" s="111"/>
      <c r="AH82" s="52" t="s">
        <v>28</v>
      </c>
      <c r="AI82" s="2"/>
      <c r="AJ82" s="2"/>
      <c r="AK82" s="2"/>
      <c r="AL82" s="2"/>
      <c r="AM82" s="2"/>
      <c r="AN82" s="2"/>
      <c r="AO82" s="2"/>
      <c r="AP82" s="2"/>
      <c r="AQ82" s="2"/>
      <c r="AR82" s="2"/>
      <c r="AS82" s="2"/>
      <c r="AT82" s="2"/>
      <c r="AU82" s="2"/>
      <c r="AV82" s="2">
        <v>10160</v>
      </c>
      <c r="AW82" s="2"/>
      <c r="AX82" s="2"/>
      <c r="AY82" s="2"/>
      <c r="AZ82" s="2"/>
      <c r="BA82" s="2"/>
      <c r="BB82" s="2">
        <v>10160</v>
      </c>
    </row>
    <row r="83" spans="1:54" x14ac:dyDescent="0.25">
      <c r="A83" s="2"/>
      <c r="B83" s="2"/>
      <c r="C83" s="2"/>
      <c r="D83" s="2" t="s">
        <v>30</v>
      </c>
      <c r="E83" s="2">
        <v>0</v>
      </c>
      <c r="F83" s="18">
        <v>0</v>
      </c>
      <c r="G83" s="18">
        <v>0</v>
      </c>
      <c r="H83" s="18">
        <v>0</v>
      </c>
      <c r="I83" s="2">
        <v>0</v>
      </c>
      <c r="J83" s="18">
        <v>0</v>
      </c>
      <c r="K83" s="18">
        <v>0</v>
      </c>
      <c r="L83" s="18">
        <v>0</v>
      </c>
      <c r="M83" s="18">
        <v>0</v>
      </c>
      <c r="N83" s="18">
        <v>0</v>
      </c>
      <c r="O83" s="18">
        <v>0</v>
      </c>
      <c r="P83" s="18">
        <v>0</v>
      </c>
      <c r="Q83" s="105">
        <v>0</v>
      </c>
      <c r="R83" s="52" t="s">
        <v>30</v>
      </c>
      <c r="S83" s="2">
        <v>0</v>
      </c>
      <c r="T83" s="225">
        <v>0</v>
      </c>
      <c r="U83" s="52" t="s">
        <v>30</v>
      </c>
      <c r="V83" s="2">
        <v>3.4</v>
      </c>
      <c r="W83" s="106">
        <v>1.0017383105978021E-3</v>
      </c>
      <c r="X83" s="114"/>
      <c r="Y83" s="2">
        <v>0</v>
      </c>
      <c r="Z83" s="106">
        <v>0</v>
      </c>
      <c r="AA83" s="111"/>
      <c r="AB83" s="2">
        <v>0</v>
      </c>
      <c r="AC83" s="106">
        <v>0</v>
      </c>
      <c r="AD83" s="111"/>
      <c r="AE83" s="2">
        <v>0</v>
      </c>
      <c r="AF83" s="106">
        <v>0</v>
      </c>
      <c r="AG83" s="111"/>
      <c r="AH83" s="52" t="s">
        <v>30</v>
      </c>
      <c r="AI83" s="2"/>
      <c r="AJ83" s="2"/>
      <c r="AK83" s="2"/>
      <c r="AL83" s="2"/>
      <c r="AM83" s="2"/>
      <c r="AN83" s="2"/>
      <c r="AO83" s="2"/>
      <c r="AP83" s="2"/>
      <c r="AQ83" s="2"/>
      <c r="AR83" s="2"/>
      <c r="AS83" s="2"/>
      <c r="AT83" s="2"/>
      <c r="AU83" s="2"/>
      <c r="AV83" s="2"/>
      <c r="AW83" s="2"/>
      <c r="AX83" s="2"/>
      <c r="AY83" s="2"/>
      <c r="AZ83" s="2"/>
      <c r="BA83" s="2"/>
      <c r="BB83" s="2">
        <v>0</v>
      </c>
    </row>
    <row r="84" spans="1:54" x14ac:dyDescent="0.25">
      <c r="A84" s="2"/>
      <c r="B84" s="2"/>
      <c r="C84" s="2"/>
      <c r="D84" s="2" t="s">
        <v>34</v>
      </c>
      <c r="E84" s="2">
        <v>0</v>
      </c>
      <c r="F84" s="18">
        <v>0</v>
      </c>
      <c r="G84" s="18">
        <v>0</v>
      </c>
      <c r="H84" s="18">
        <v>0</v>
      </c>
      <c r="I84" s="2">
        <v>54432</v>
      </c>
      <c r="J84" s="20" t="s">
        <v>186</v>
      </c>
      <c r="K84" s="20" t="s">
        <v>186</v>
      </c>
      <c r="L84" s="18">
        <v>0</v>
      </c>
      <c r="M84" s="20" t="s">
        <v>186</v>
      </c>
      <c r="N84" s="18">
        <v>0</v>
      </c>
      <c r="O84" s="18">
        <v>0</v>
      </c>
      <c r="P84" s="19">
        <v>54432</v>
      </c>
      <c r="Q84" s="105">
        <v>6.3949973421577808E-3</v>
      </c>
      <c r="R84" s="52" t="s">
        <v>34</v>
      </c>
      <c r="S84" s="2">
        <v>0</v>
      </c>
      <c r="T84" s="225">
        <v>0</v>
      </c>
      <c r="U84" s="52" t="s">
        <v>34</v>
      </c>
      <c r="V84" s="2">
        <v>0</v>
      </c>
      <c r="W84" s="106">
        <v>0</v>
      </c>
      <c r="X84" s="114"/>
      <c r="Y84" s="2">
        <v>0</v>
      </c>
      <c r="Z84" s="106">
        <v>0</v>
      </c>
      <c r="AA84" s="111"/>
      <c r="AB84" s="2">
        <v>0</v>
      </c>
      <c r="AC84" s="106">
        <v>0</v>
      </c>
      <c r="AD84" s="111"/>
      <c r="AE84" s="2">
        <v>0</v>
      </c>
      <c r="AF84" s="106">
        <v>0</v>
      </c>
      <c r="AG84" s="111"/>
      <c r="AH84" s="52" t="s">
        <v>34</v>
      </c>
      <c r="AI84" s="2"/>
      <c r="AJ84" s="2"/>
      <c r="AK84" s="2"/>
      <c r="AL84" s="2"/>
      <c r="AM84" s="2"/>
      <c r="AN84" s="2"/>
      <c r="AO84" s="2"/>
      <c r="AP84" s="2"/>
      <c r="AQ84" s="2"/>
      <c r="AR84" s="2"/>
      <c r="AS84" s="2"/>
      <c r="AT84" s="2"/>
      <c r="AU84" s="2"/>
      <c r="AV84" s="2"/>
      <c r="AW84" s="2"/>
      <c r="AX84" s="2"/>
      <c r="AY84" s="2"/>
      <c r="AZ84" s="2"/>
      <c r="BA84" s="2"/>
      <c r="BB84" s="2">
        <v>0</v>
      </c>
    </row>
    <row r="85" spans="1:54" x14ac:dyDescent="0.25">
      <c r="A85" s="2"/>
      <c r="B85" s="2"/>
      <c r="C85" s="2"/>
      <c r="D85" s="2" t="s">
        <v>32</v>
      </c>
      <c r="E85" s="2">
        <v>0</v>
      </c>
      <c r="F85" s="18">
        <v>0</v>
      </c>
      <c r="G85" s="18">
        <v>0</v>
      </c>
      <c r="H85" s="18">
        <v>0</v>
      </c>
      <c r="I85" s="18">
        <v>0</v>
      </c>
      <c r="J85" s="18">
        <v>0</v>
      </c>
      <c r="K85" s="18">
        <v>0</v>
      </c>
      <c r="L85" s="18">
        <v>0</v>
      </c>
      <c r="M85" s="18">
        <v>0</v>
      </c>
      <c r="N85" s="18">
        <v>0</v>
      </c>
      <c r="O85" s="18">
        <v>0</v>
      </c>
      <c r="P85" s="18">
        <v>0</v>
      </c>
      <c r="Q85" s="105">
        <v>0</v>
      </c>
      <c r="R85" s="52" t="s">
        <v>32</v>
      </c>
      <c r="S85" s="2">
        <v>0</v>
      </c>
      <c r="T85" s="225">
        <v>0</v>
      </c>
      <c r="U85" s="52" t="s">
        <v>32</v>
      </c>
      <c r="V85" s="2">
        <v>0</v>
      </c>
      <c r="W85" s="106">
        <v>0</v>
      </c>
      <c r="X85" s="114"/>
      <c r="Y85" s="2">
        <v>0</v>
      </c>
      <c r="Z85" s="106">
        <v>0</v>
      </c>
      <c r="AA85" s="111"/>
      <c r="AB85" s="2">
        <v>0</v>
      </c>
      <c r="AC85" s="106">
        <v>0</v>
      </c>
      <c r="AD85" s="111"/>
      <c r="AE85" s="2">
        <v>0</v>
      </c>
      <c r="AF85" s="106">
        <v>0</v>
      </c>
      <c r="AG85" s="111"/>
      <c r="AH85" s="52" t="s">
        <v>32</v>
      </c>
      <c r="AI85" s="2"/>
      <c r="AJ85" s="2"/>
      <c r="AK85" s="2"/>
      <c r="AL85" s="2"/>
      <c r="AM85" s="2"/>
      <c r="AN85" s="2"/>
      <c r="AO85" s="2"/>
      <c r="AP85" s="2"/>
      <c r="AQ85" s="2"/>
      <c r="AR85" s="2"/>
      <c r="AS85" s="2"/>
      <c r="AT85" s="2"/>
      <c r="AU85" s="2"/>
      <c r="AV85" s="2"/>
      <c r="AW85" s="2"/>
      <c r="AX85" s="2"/>
      <c r="AY85" s="2"/>
      <c r="AZ85" s="2"/>
      <c r="BA85" s="2"/>
      <c r="BB85" s="2">
        <v>0</v>
      </c>
    </row>
    <row r="86" spans="1:54" x14ac:dyDescent="0.25">
      <c r="A86" s="2"/>
      <c r="B86" s="2"/>
      <c r="C86" s="2"/>
      <c r="D86" s="2" t="s">
        <v>35</v>
      </c>
      <c r="E86" s="2">
        <v>0</v>
      </c>
      <c r="F86" s="18">
        <v>0</v>
      </c>
      <c r="G86" s="18">
        <v>0</v>
      </c>
      <c r="H86" s="18">
        <v>0</v>
      </c>
      <c r="I86" s="18">
        <v>0</v>
      </c>
      <c r="J86" s="18">
        <v>195921</v>
      </c>
      <c r="K86" s="18">
        <v>0</v>
      </c>
      <c r="L86" s="18">
        <v>0</v>
      </c>
      <c r="M86" s="18">
        <v>7417</v>
      </c>
      <c r="N86" s="18">
        <v>0</v>
      </c>
      <c r="O86" s="18">
        <v>0</v>
      </c>
      <c r="P86" s="19">
        <v>203338</v>
      </c>
      <c r="Q86" s="105">
        <v>1.2781951058865003E-2</v>
      </c>
      <c r="R86" s="52" t="s">
        <v>35</v>
      </c>
      <c r="S86" s="2">
        <v>7175</v>
      </c>
      <c r="T86" s="225">
        <v>1.590672782535632E-2</v>
      </c>
      <c r="U86" s="52" t="s">
        <v>35</v>
      </c>
      <c r="V86" s="2">
        <v>0</v>
      </c>
      <c r="W86" s="106">
        <v>0</v>
      </c>
      <c r="X86" s="114"/>
      <c r="Y86" s="2">
        <v>133670</v>
      </c>
      <c r="Z86" s="106">
        <v>2.6467480412490346E-2</v>
      </c>
      <c r="AA86" s="111"/>
      <c r="AB86" s="2">
        <v>0</v>
      </c>
      <c r="AC86" s="106">
        <v>0</v>
      </c>
      <c r="AD86" s="111"/>
      <c r="AE86" s="2">
        <v>3505</v>
      </c>
      <c r="AF86" s="106">
        <v>0.45537222294400415</v>
      </c>
      <c r="AG86" s="111"/>
      <c r="AH86" s="52" t="s">
        <v>35</v>
      </c>
      <c r="AI86" s="2"/>
      <c r="AJ86" s="2">
        <v>16800</v>
      </c>
      <c r="AK86" s="2"/>
      <c r="AL86" s="2">
        <v>9995</v>
      </c>
      <c r="AM86" s="2"/>
      <c r="AN86" s="2"/>
      <c r="AO86" s="2"/>
      <c r="AP86" s="2"/>
      <c r="AQ86" s="2"/>
      <c r="AR86" s="2"/>
      <c r="AS86" s="2"/>
      <c r="AT86" s="2"/>
      <c r="AU86" s="2"/>
      <c r="AV86" s="2"/>
      <c r="AW86" s="2"/>
      <c r="AX86" s="2"/>
      <c r="AY86" s="2"/>
      <c r="AZ86" s="2"/>
      <c r="BA86" s="2">
        <v>106875</v>
      </c>
      <c r="BB86" s="2">
        <v>133670</v>
      </c>
    </row>
    <row r="87" spans="1:54" x14ac:dyDescent="0.25">
      <c r="A87" s="2"/>
      <c r="B87" s="2"/>
      <c r="C87" s="2"/>
      <c r="D87" s="2" t="s">
        <v>37</v>
      </c>
      <c r="E87" s="2">
        <v>0</v>
      </c>
      <c r="F87" s="18">
        <v>0</v>
      </c>
      <c r="G87" s="18">
        <v>0</v>
      </c>
      <c r="H87" s="18">
        <v>0</v>
      </c>
      <c r="I87" s="18">
        <v>0</v>
      </c>
      <c r="J87" s="20" t="s">
        <v>186</v>
      </c>
      <c r="K87" s="18">
        <v>0</v>
      </c>
      <c r="L87" s="18">
        <v>0</v>
      </c>
      <c r="M87" s="20" t="s">
        <v>186</v>
      </c>
      <c r="N87" s="18">
        <v>0</v>
      </c>
      <c r="O87" s="18">
        <v>0</v>
      </c>
      <c r="P87" s="18">
        <v>0</v>
      </c>
      <c r="Q87" s="105">
        <v>2.6571691733580124E-3</v>
      </c>
      <c r="R87" s="52" t="s">
        <v>37</v>
      </c>
      <c r="S87" s="2">
        <v>0</v>
      </c>
      <c r="T87" s="225">
        <v>0</v>
      </c>
      <c r="U87" s="52" t="s">
        <v>37</v>
      </c>
      <c r="V87" s="2">
        <v>0</v>
      </c>
      <c r="W87" s="106">
        <v>0</v>
      </c>
      <c r="X87" s="114"/>
      <c r="Y87" s="2">
        <v>26005</v>
      </c>
      <c r="Z87" s="106">
        <v>5.1491496081904047E-3</v>
      </c>
      <c r="AA87" s="111"/>
      <c r="AB87" s="2">
        <v>0</v>
      </c>
      <c r="AC87" s="106">
        <v>0</v>
      </c>
      <c r="AD87" s="111"/>
      <c r="AE87" s="2">
        <v>0</v>
      </c>
      <c r="AF87" s="106">
        <v>0</v>
      </c>
      <c r="AG87" s="111"/>
      <c r="AH87" s="52" t="s">
        <v>37</v>
      </c>
      <c r="AI87" s="2"/>
      <c r="AJ87" s="2"/>
      <c r="AK87" s="2"/>
      <c r="AL87" s="2">
        <v>16405</v>
      </c>
      <c r="AM87" s="2"/>
      <c r="AN87" s="2"/>
      <c r="AO87" s="2"/>
      <c r="AP87" s="2"/>
      <c r="AQ87" s="2"/>
      <c r="AR87" s="2"/>
      <c r="AS87" s="2"/>
      <c r="AT87" s="2"/>
      <c r="AU87" s="2"/>
      <c r="AV87" s="2">
        <v>9600</v>
      </c>
      <c r="AW87" s="2"/>
      <c r="AX87" s="2"/>
      <c r="AY87" s="2"/>
      <c r="AZ87" s="2"/>
      <c r="BA87" s="2"/>
      <c r="BB87" s="2">
        <v>26005</v>
      </c>
    </row>
    <row r="88" spans="1:54" x14ac:dyDescent="0.25">
      <c r="A88" s="2"/>
      <c r="B88" s="2"/>
      <c r="C88" s="2"/>
      <c r="D88" s="2" t="s">
        <v>41</v>
      </c>
      <c r="E88" s="2">
        <v>0</v>
      </c>
      <c r="F88" s="18">
        <v>0</v>
      </c>
      <c r="G88" s="18">
        <v>0</v>
      </c>
      <c r="H88" s="18">
        <v>0</v>
      </c>
      <c r="I88" s="18">
        <v>0</v>
      </c>
      <c r="J88" s="2">
        <v>0</v>
      </c>
      <c r="K88" s="18">
        <v>0</v>
      </c>
      <c r="L88" s="18">
        <v>0</v>
      </c>
      <c r="M88" s="18">
        <v>0</v>
      </c>
      <c r="N88" s="18">
        <v>0</v>
      </c>
      <c r="O88" s="18">
        <v>0</v>
      </c>
      <c r="P88" s="18">
        <v>0</v>
      </c>
      <c r="Q88" s="105">
        <v>0</v>
      </c>
      <c r="R88" s="52" t="s">
        <v>41</v>
      </c>
      <c r="S88" s="2">
        <v>0</v>
      </c>
      <c r="T88" s="225">
        <v>0</v>
      </c>
      <c r="U88" s="52" t="s">
        <v>41</v>
      </c>
      <c r="V88" s="2">
        <v>0</v>
      </c>
      <c r="W88" s="106">
        <v>0</v>
      </c>
      <c r="X88" s="114"/>
      <c r="Y88" s="2">
        <v>24161</v>
      </c>
      <c r="Z88" s="106">
        <v>4.7840262904629257E-3</v>
      </c>
      <c r="AA88" s="111"/>
      <c r="AB88" s="2">
        <v>0</v>
      </c>
      <c r="AC88" s="106">
        <v>0</v>
      </c>
      <c r="AD88" s="111"/>
      <c r="AE88" s="2">
        <v>0</v>
      </c>
      <c r="AF88" s="106">
        <v>0</v>
      </c>
      <c r="AG88" s="111"/>
      <c r="AH88" s="52" t="s">
        <v>41</v>
      </c>
      <c r="AI88" s="2"/>
      <c r="AJ88" s="2">
        <v>740</v>
      </c>
      <c r="AK88" s="2"/>
      <c r="AL88" s="2"/>
      <c r="AM88" s="2"/>
      <c r="AN88" s="2"/>
      <c r="AO88" s="2">
        <v>12296</v>
      </c>
      <c r="AP88" s="2"/>
      <c r="AQ88" s="2"/>
      <c r="AR88" s="2"/>
      <c r="AS88" s="2"/>
      <c r="AT88" s="2"/>
      <c r="AU88" s="2">
        <v>11125</v>
      </c>
      <c r="AV88" s="2"/>
      <c r="AW88" s="2"/>
      <c r="AX88" s="2"/>
      <c r="AY88" s="2"/>
      <c r="AZ88" s="2"/>
      <c r="BA88" s="2"/>
      <c r="BB88" s="2">
        <v>24161</v>
      </c>
    </row>
    <row r="89" spans="1:54" x14ac:dyDescent="0.25">
      <c r="A89" s="2"/>
      <c r="B89" s="2"/>
      <c r="C89" s="2"/>
      <c r="D89" s="2" t="s">
        <v>44</v>
      </c>
      <c r="E89" s="2">
        <v>0</v>
      </c>
      <c r="F89" s="18">
        <v>0</v>
      </c>
      <c r="G89" s="18">
        <v>0</v>
      </c>
      <c r="H89" s="18">
        <v>0</v>
      </c>
      <c r="I89" s="20" t="s">
        <v>186</v>
      </c>
      <c r="J89" s="2">
        <v>0</v>
      </c>
      <c r="K89" s="18">
        <v>0</v>
      </c>
      <c r="L89" s="18">
        <v>0</v>
      </c>
      <c r="M89" s="18">
        <v>0</v>
      </c>
      <c r="N89" s="18">
        <v>0</v>
      </c>
      <c r="O89" s="18">
        <v>0</v>
      </c>
      <c r="P89" s="18">
        <v>0</v>
      </c>
      <c r="Q89" s="105">
        <v>5.8460368867326579E-6</v>
      </c>
      <c r="R89" s="52" t="s">
        <v>44</v>
      </c>
      <c r="S89" s="2">
        <v>134850</v>
      </c>
      <c r="T89" s="225">
        <v>0.29895780449467596</v>
      </c>
      <c r="U89" s="52" t="s">
        <v>44</v>
      </c>
      <c r="V89" s="2">
        <v>20.399999999999999</v>
      </c>
      <c r="W89" s="106">
        <v>6.0104298635868117E-3</v>
      </c>
      <c r="X89" s="114"/>
      <c r="Y89" s="2">
        <v>5120</v>
      </c>
      <c r="Z89" s="106">
        <v>1.0137914244927851E-3</v>
      </c>
      <c r="AA89" s="111"/>
      <c r="AB89" s="2">
        <v>0</v>
      </c>
      <c r="AC89" s="106">
        <v>0</v>
      </c>
      <c r="AD89" s="111"/>
      <c r="AE89" s="2">
        <v>0</v>
      </c>
      <c r="AF89" s="106">
        <v>0</v>
      </c>
      <c r="AG89" s="111"/>
      <c r="AH89" s="52" t="s">
        <v>44</v>
      </c>
      <c r="AI89" s="2"/>
      <c r="AJ89" s="2"/>
      <c r="AK89" s="2"/>
      <c r="AL89" s="2"/>
      <c r="AM89" s="2"/>
      <c r="AN89" s="2"/>
      <c r="AO89" s="2"/>
      <c r="AP89" s="2"/>
      <c r="AQ89" s="2"/>
      <c r="AR89" s="2"/>
      <c r="AS89" s="2"/>
      <c r="AT89" s="2"/>
      <c r="AU89" s="2"/>
      <c r="AV89" s="2">
        <v>5120</v>
      </c>
      <c r="AW89" s="2"/>
      <c r="AX89" s="2"/>
      <c r="AY89" s="2"/>
      <c r="AZ89" s="2"/>
      <c r="BA89" s="2"/>
      <c r="BB89" s="2">
        <v>5120</v>
      </c>
    </row>
    <row r="90" spans="1:54" x14ac:dyDescent="0.25">
      <c r="A90" s="2"/>
      <c r="B90" s="2"/>
      <c r="C90" s="2"/>
      <c r="D90" s="2" t="s">
        <v>45</v>
      </c>
      <c r="E90" s="2">
        <v>0</v>
      </c>
      <c r="F90" s="18">
        <v>0</v>
      </c>
      <c r="G90" s="18">
        <v>0</v>
      </c>
      <c r="H90" s="18">
        <v>0</v>
      </c>
      <c r="I90" s="5">
        <v>85307</v>
      </c>
      <c r="J90" s="2">
        <v>0</v>
      </c>
      <c r="K90" s="20" t="s">
        <v>186</v>
      </c>
      <c r="L90" s="20" t="s">
        <v>186</v>
      </c>
      <c r="M90" s="19">
        <v>29700</v>
      </c>
      <c r="N90" s="18">
        <v>0</v>
      </c>
      <c r="O90" s="18">
        <v>0</v>
      </c>
      <c r="P90" s="19">
        <v>115007</v>
      </c>
      <c r="Q90" s="105">
        <v>1.0355332389208853E-2</v>
      </c>
      <c r="R90" s="52" t="s">
        <v>45</v>
      </c>
      <c r="S90" s="2">
        <v>3321</v>
      </c>
      <c r="T90" s="225">
        <v>7.3625425934506408E-3</v>
      </c>
      <c r="U90" s="52" t="s">
        <v>45</v>
      </c>
      <c r="V90" s="20" t="s">
        <v>186</v>
      </c>
      <c r="W90" s="107">
        <v>2.265696355440323E-2</v>
      </c>
      <c r="X90" s="115"/>
      <c r="Y90" s="2">
        <v>5880</v>
      </c>
      <c r="Z90" s="106">
        <v>1.1642760890659327E-3</v>
      </c>
      <c r="AA90" s="111"/>
      <c r="AB90" s="2">
        <v>0</v>
      </c>
      <c r="AC90" s="106">
        <v>0</v>
      </c>
      <c r="AD90" s="111"/>
      <c r="AE90" s="2">
        <v>0</v>
      </c>
      <c r="AF90" s="106">
        <v>0</v>
      </c>
      <c r="AG90" s="111"/>
      <c r="AH90" s="52" t="s">
        <v>45</v>
      </c>
      <c r="AI90" s="2"/>
      <c r="AJ90" s="2"/>
      <c r="AK90" s="2"/>
      <c r="AL90" s="2"/>
      <c r="AM90" s="2"/>
      <c r="AN90" s="2"/>
      <c r="AO90" s="2"/>
      <c r="AP90" s="2"/>
      <c r="AQ90" s="2"/>
      <c r="AR90" s="2"/>
      <c r="AS90" s="2"/>
      <c r="AT90" s="2"/>
      <c r="AU90" s="2"/>
      <c r="AV90" s="2">
        <v>5880</v>
      </c>
      <c r="AW90" s="2"/>
      <c r="AX90" s="2"/>
      <c r="AY90" s="2"/>
      <c r="AZ90" s="2"/>
      <c r="BA90" s="2"/>
      <c r="BB90" s="2">
        <v>5880</v>
      </c>
    </row>
    <row r="91" spans="1:54" x14ac:dyDescent="0.25">
      <c r="A91" s="2"/>
      <c r="B91" s="2"/>
      <c r="C91" s="2"/>
      <c r="D91" s="2" t="s">
        <v>46</v>
      </c>
      <c r="E91" s="2">
        <v>0</v>
      </c>
      <c r="F91" s="18">
        <v>0</v>
      </c>
      <c r="G91" s="18">
        <v>0</v>
      </c>
      <c r="H91" s="18">
        <v>0</v>
      </c>
      <c r="I91" s="18">
        <v>0</v>
      </c>
      <c r="J91" s="2">
        <v>0</v>
      </c>
      <c r="K91" s="18">
        <v>0</v>
      </c>
      <c r="L91" s="18">
        <v>0</v>
      </c>
      <c r="M91" s="20" t="s">
        <v>186</v>
      </c>
      <c r="N91" s="18">
        <v>0</v>
      </c>
      <c r="O91" s="19">
        <v>228489</v>
      </c>
      <c r="P91" s="19">
        <v>228489</v>
      </c>
      <c r="Q91" s="105">
        <v>1.5574683631366052E-2</v>
      </c>
      <c r="R91" s="52" t="s">
        <v>46</v>
      </c>
      <c r="S91" s="2">
        <v>0</v>
      </c>
      <c r="T91" s="225">
        <v>0</v>
      </c>
      <c r="U91" s="52" t="s">
        <v>46</v>
      </c>
      <c r="V91" s="2">
        <v>0</v>
      </c>
      <c r="W91" s="106">
        <v>0</v>
      </c>
      <c r="X91" s="114"/>
      <c r="Y91" s="2">
        <v>0</v>
      </c>
      <c r="Z91" s="106">
        <v>0</v>
      </c>
      <c r="AA91" s="111"/>
      <c r="AB91" s="2">
        <v>0</v>
      </c>
      <c r="AC91" s="106">
        <v>0</v>
      </c>
      <c r="AD91" s="111"/>
      <c r="AE91" s="2">
        <v>0</v>
      </c>
      <c r="AF91" s="106">
        <v>0</v>
      </c>
      <c r="AG91" s="111"/>
      <c r="AH91" s="52" t="s">
        <v>46</v>
      </c>
      <c r="AI91" s="2"/>
      <c r="AJ91" s="2"/>
      <c r="AK91" s="2"/>
      <c r="AL91" s="2"/>
      <c r="AM91" s="2"/>
      <c r="AN91" s="2"/>
      <c r="AO91" s="2"/>
      <c r="AP91" s="2"/>
      <c r="AQ91" s="2"/>
      <c r="AR91" s="2"/>
      <c r="AS91" s="2"/>
      <c r="AT91" s="2"/>
      <c r="AU91" s="2"/>
      <c r="AV91" s="2"/>
      <c r="AW91" s="2"/>
      <c r="AX91" s="2"/>
      <c r="AY91" s="2"/>
      <c r="AZ91" s="2"/>
      <c r="BA91" s="2"/>
      <c r="BB91" s="2">
        <v>0</v>
      </c>
    </row>
    <row r="92" spans="1:54" x14ac:dyDescent="0.25">
      <c r="A92" s="2"/>
      <c r="B92" s="2"/>
      <c r="C92" s="2"/>
      <c r="D92" s="2" t="s">
        <v>43</v>
      </c>
      <c r="E92" s="2">
        <v>0</v>
      </c>
      <c r="F92" s="18">
        <v>0</v>
      </c>
      <c r="G92" s="18">
        <v>0</v>
      </c>
      <c r="H92" s="18">
        <v>0</v>
      </c>
      <c r="I92" s="2">
        <v>0</v>
      </c>
      <c r="J92" s="2">
        <v>0</v>
      </c>
      <c r="K92" s="18">
        <v>0</v>
      </c>
      <c r="L92" s="18">
        <v>0</v>
      </c>
      <c r="M92" s="18">
        <v>0</v>
      </c>
      <c r="N92" s="18">
        <v>0</v>
      </c>
      <c r="O92" s="18">
        <v>0</v>
      </c>
      <c r="P92" s="18">
        <v>0</v>
      </c>
      <c r="Q92" s="105">
        <v>0</v>
      </c>
      <c r="R92" s="52" t="s">
        <v>43</v>
      </c>
      <c r="S92" s="2">
        <v>0</v>
      </c>
      <c r="T92" s="225">
        <v>0</v>
      </c>
      <c r="U92" s="52" t="s">
        <v>43</v>
      </c>
      <c r="V92" s="2">
        <v>0</v>
      </c>
      <c r="W92" s="106">
        <v>0</v>
      </c>
      <c r="X92" s="114"/>
      <c r="Y92" s="2">
        <v>0</v>
      </c>
      <c r="Z92" s="106">
        <v>0</v>
      </c>
      <c r="AA92" s="111"/>
      <c r="AB92" s="2">
        <v>0</v>
      </c>
      <c r="AC92" s="106">
        <v>0</v>
      </c>
      <c r="AD92" s="111"/>
      <c r="AE92" s="2">
        <v>0</v>
      </c>
      <c r="AF92" s="106">
        <v>0</v>
      </c>
      <c r="AG92" s="111"/>
      <c r="AH92" s="52" t="s">
        <v>43</v>
      </c>
      <c r="AI92" s="2"/>
      <c r="AJ92" s="2"/>
      <c r="AK92" s="2"/>
      <c r="AL92" s="2"/>
      <c r="AM92" s="2"/>
      <c r="AN92" s="2"/>
      <c r="AO92" s="2"/>
      <c r="AP92" s="2"/>
      <c r="AQ92" s="2"/>
      <c r="AR92" s="2"/>
      <c r="AS92" s="2"/>
      <c r="AT92" s="2"/>
      <c r="AU92" s="2"/>
      <c r="AV92" s="2"/>
      <c r="AW92" s="2"/>
      <c r="AX92" s="2"/>
      <c r="AY92" s="2"/>
      <c r="AZ92" s="2"/>
      <c r="BA92" s="2"/>
      <c r="BB92" s="2">
        <v>0</v>
      </c>
    </row>
    <row r="93" spans="1:54" x14ac:dyDescent="0.25">
      <c r="A93" s="2"/>
      <c r="B93" s="2"/>
      <c r="C93" s="2"/>
      <c r="D93" s="2" t="s">
        <v>47</v>
      </c>
      <c r="E93" s="2">
        <v>0</v>
      </c>
      <c r="F93" s="18">
        <v>0</v>
      </c>
      <c r="G93" s="18">
        <v>0</v>
      </c>
      <c r="H93" s="18">
        <v>0</v>
      </c>
      <c r="I93" s="2">
        <v>0</v>
      </c>
      <c r="J93" s="2">
        <v>0</v>
      </c>
      <c r="K93" s="18">
        <v>0</v>
      </c>
      <c r="L93" s="18">
        <v>0</v>
      </c>
      <c r="M93" s="18">
        <v>0</v>
      </c>
      <c r="N93" s="18">
        <v>0</v>
      </c>
      <c r="O93" s="18">
        <v>0</v>
      </c>
      <c r="P93" s="18">
        <v>0</v>
      </c>
      <c r="Q93" s="105">
        <v>0</v>
      </c>
      <c r="R93" s="52" t="s">
        <v>47</v>
      </c>
      <c r="S93" s="2">
        <v>1558</v>
      </c>
      <c r="T93" s="225">
        <v>3.4540323277916585E-3</v>
      </c>
      <c r="U93" s="52" t="s">
        <v>47</v>
      </c>
      <c r="V93" s="2">
        <v>0</v>
      </c>
      <c r="W93" s="106">
        <v>0</v>
      </c>
      <c r="X93" s="114"/>
      <c r="Y93" s="2">
        <v>0</v>
      </c>
      <c r="Z93" s="106">
        <v>0</v>
      </c>
      <c r="AA93" s="111"/>
      <c r="AB93" s="2">
        <v>0</v>
      </c>
      <c r="AC93" s="106">
        <v>0</v>
      </c>
      <c r="AD93" s="111"/>
      <c r="AE93" s="2">
        <v>0</v>
      </c>
      <c r="AF93" s="106">
        <v>0</v>
      </c>
      <c r="AG93" s="111"/>
      <c r="AH93" s="52" t="s">
        <v>47</v>
      </c>
      <c r="AI93" s="2"/>
      <c r="AJ93" s="2"/>
      <c r="AK93" s="2"/>
      <c r="AL93" s="2"/>
      <c r="AM93" s="2"/>
      <c r="AN93" s="2"/>
      <c r="AO93" s="2"/>
      <c r="AP93" s="2"/>
      <c r="AQ93" s="2"/>
      <c r="AR93" s="2"/>
      <c r="AS93" s="2"/>
      <c r="AT93" s="2"/>
      <c r="AU93" s="2"/>
      <c r="AV93" s="2"/>
      <c r="AW93" s="2"/>
      <c r="AX93" s="2"/>
      <c r="AY93" s="2"/>
      <c r="AZ93" s="2"/>
      <c r="BA93" s="2"/>
      <c r="BB93" s="2">
        <v>0</v>
      </c>
    </row>
    <row r="94" spans="1:54" x14ac:dyDescent="0.25">
      <c r="A94" s="2"/>
      <c r="B94" s="2"/>
      <c r="C94" s="2"/>
      <c r="D94" s="2" t="s">
        <v>48</v>
      </c>
      <c r="E94" s="2">
        <v>0</v>
      </c>
      <c r="F94" s="18">
        <v>0</v>
      </c>
      <c r="G94" s="18">
        <v>0</v>
      </c>
      <c r="H94" s="18">
        <v>0</v>
      </c>
      <c r="I94" s="2">
        <v>0</v>
      </c>
      <c r="J94" s="2">
        <v>0</v>
      </c>
      <c r="K94" s="18">
        <v>0</v>
      </c>
      <c r="L94" s="18">
        <v>0</v>
      </c>
      <c r="M94" s="18">
        <v>0</v>
      </c>
      <c r="N94" s="18">
        <v>0</v>
      </c>
      <c r="O94" s="18">
        <v>0</v>
      </c>
      <c r="P94" s="18">
        <v>0</v>
      </c>
      <c r="Q94" s="105">
        <v>0</v>
      </c>
      <c r="R94" s="52" t="s">
        <v>48</v>
      </c>
      <c r="S94" s="2">
        <v>0</v>
      </c>
      <c r="T94" s="225">
        <v>0</v>
      </c>
      <c r="U94" s="52" t="s">
        <v>48</v>
      </c>
      <c r="V94" s="2">
        <v>0</v>
      </c>
      <c r="W94" s="106">
        <v>0</v>
      </c>
      <c r="X94" s="114"/>
      <c r="Y94" s="2">
        <v>0</v>
      </c>
      <c r="Z94" s="106">
        <v>0</v>
      </c>
      <c r="AA94" s="111"/>
      <c r="AB94" s="2">
        <v>0</v>
      </c>
      <c r="AC94" s="106">
        <v>0</v>
      </c>
      <c r="AD94" s="111"/>
      <c r="AE94" s="2">
        <v>0</v>
      </c>
      <c r="AF94" s="106">
        <v>0</v>
      </c>
      <c r="AG94" s="111"/>
      <c r="AH94" s="52" t="s">
        <v>48</v>
      </c>
      <c r="AI94" s="2"/>
      <c r="AJ94" s="2"/>
      <c r="AK94" s="2"/>
      <c r="AL94" s="2"/>
      <c r="AM94" s="2"/>
      <c r="AN94" s="2"/>
      <c r="AO94" s="2"/>
      <c r="AP94" s="2"/>
      <c r="AQ94" s="2"/>
      <c r="AR94" s="2"/>
      <c r="AS94" s="2"/>
      <c r="AT94" s="2"/>
      <c r="AU94" s="2"/>
      <c r="AV94" s="2"/>
      <c r="AW94" s="2"/>
      <c r="AX94" s="2"/>
      <c r="AY94" s="2"/>
      <c r="AZ94" s="2"/>
      <c r="BA94" s="2"/>
      <c r="BB94" s="2">
        <v>0</v>
      </c>
    </row>
    <row r="95" spans="1:54" x14ac:dyDescent="0.25">
      <c r="A95" s="2"/>
      <c r="B95" s="2"/>
      <c r="C95" s="2"/>
      <c r="D95" s="2" t="s">
        <v>49</v>
      </c>
      <c r="E95" s="2">
        <v>0</v>
      </c>
      <c r="F95" s="18">
        <v>0</v>
      </c>
      <c r="G95" s="18">
        <v>0</v>
      </c>
      <c r="H95" s="18">
        <v>0</v>
      </c>
      <c r="I95" s="2">
        <v>0</v>
      </c>
      <c r="J95" s="2">
        <v>0</v>
      </c>
      <c r="K95" s="18">
        <v>0</v>
      </c>
      <c r="L95" s="18">
        <v>0</v>
      </c>
      <c r="M95" s="18">
        <v>0</v>
      </c>
      <c r="N95" s="18">
        <v>0</v>
      </c>
      <c r="O95" s="18">
        <v>0</v>
      </c>
      <c r="P95" s="18">
        <v>0</v>
      </c>
      <c r="Q95" s="105">
        <v>0</v>
      </c>
      <c r="R95" s="52" t="s">
        <v>49</v>
      </c>
      <c r="S95" s="2">
        <v>0</v>
      </c>
      <c r="T95" s="225">
        <v>0</v>
      </c>
      <c r="U95" s="52" t="s">
        <v>49</v>
      </c>
      <c r="V95" s="2">
        <v>0</v>
      </c>
      <c r="W95" s="106">
        <v>0</v>
      </c>
      <c r="X95" s="114"/>
      <c r="Y95" s="2">
        <v>0</v>
      </c>
      <c r="Z95" s="106">
        <v>0</v>
      </c>
      <c r="AA95" s="111"/>
      <c r="AB95" s="2">
        <v>0</v>
      </c>
      <c r="AC95" s="106">
        <v>0</v>
      </c>
      <c r="AD95" s="111"/>
      <c r="AE95" s="2">
        <v>0</v>
      </c>
      <c r="AF95" s="106">
        <v>0</v>
      </c>
      <c r="AG95" s="111"/>
      <c r="AH95" s="52" t="s">
        <v>49</v>
      </c>
      <c r="AI95" s="2"/>
      <c r="AJ95" s="2"/>
      <c r="AK95" s="2"/>
      <c r="AL95" s="2"/>
      <c r="AM95" s="2"/>
      <c r="AN95" s="2"/>
      <c r="AO95" s="2"/>
      <c r="AP95" s="2"/>
      <c r="AQ95" s="2"/>
      <c r="AR95" s="2"/>
      <c r="AS95" s="2"/>
      <c r="AT95" s="2"/>
      <c r="AU95" s="2"/>
      <c r="AV95" s="2"/>
      <c r="AW95" s="2"/>
      <c r="AX95" s="2"/>
      <c r="AY95" s="2"/>
      <c r="AZ95" s="2"/>
      <c r="BA95" s="2"/>
      <c r="BB95" s="2">
        <v>0</v>
      </c>
    </row>
    <row r="96" spans="1:54" x14ac:dyDescent="0.25">
      <c r="A96" s="2"/>
      <c r="B96" s="2"/>
      <c r="C96" s="2"/>
      <c r="D96" s="2" t="s">
        <v>52</v>
      </c>
      <c r="E96" s="2">
        <v>0</v>
      </c>
      <c r="F96" s="18">
        <v>0</v>
      </c>
      <c r="G96" s="18">
        <v>0</v>
      </c>
      <c r="H96" s="18">
        <v>0</v>
      </c>
      <c r="I96" s="2">
        <v>0</v>
      </c>
      <c r="J96" s="2">
        <v>0</v>
      </c>
      <c r="K96" s="18">
        <v>0</v>
      </c>
      <c r="L96" s="18">
        <v>0</v>
      </c>
      <c r="M96" s="18">
        <v>0</v>
      </c>
      <c r="N96" s="18">
        <v>0</v>
      </c>
      <c r="O96" s="18">
        <v>0</v>
      </c>
      <c r="P96" s="18">
        <v>0</v>
      </c>
      <c r="Q96" s="105">
        <v>0</v>
      </c>
      <c r="R96" s="52" t="s">
        <v>52</v>
      </c>
      <c r="S96" s="2">
        <v>15200</v>
      </c>
      <c r="T96" s="225">
        <v>3.3697876368699108E-2</v>
      </c>
      <c r="U96" s="52" t="s">
        <v>52</v>
      </c>
      <c r="V96" s="2">
        <v>10</v>
      </c>
      <c r="W96" s="106">
        <v>2.9462891488170649E-3</v>
      </c>
      <c r="X96" s="114"/>
      <c r="Y96" s="2">
        <v>33825</v>
      </c>
      <c r="Z96" s="106">
        <v>6.6975576041930574E-3</v>
      </c>
      <c r="AA96" s="111"/>
      <c r="AB96" s="2">
        <v>0</v>
      </c>
      <c r="AC96" s="106">
        <v>0</v>
      </c>
      <c r="AD96" s="111"/>
      <c r="AE96" s="2">
        <v>0</v>
      </c>
      <c r="AF96" s="106">
        <v>0</v>
      </c>
      <c r="AG96" s="111"/>
      <c r="AH96" s="52" t="s">
        <v>52</v>
      </c>
      <c r="AI96" s="2"/>
      <c r="AJ96" s="2"/>
      <c r="AK96" s="2">
        <v>33825</v>
      </c>
      <c r="AL96" s="2"/>
      <c r="AM96" s="2"/>
      <c r="AN96" s="2"/>
      <c r="AO96" s="2"/>
      <c r="AP96" s="2"/>
      <c r="AQ96" s="2"/>
      <c r="AR96" s="2"/>
      <c r="AS96" s="2"/>
      <c r="AT96" s="2"/>
      <c r="AU96" s="2"/>
      <c r="AV96" s="2"/>
      <c r="AW96" s="2"/>
      <c r="AX96" s="2"/>
      <c r="AY96" s="2"/>
      <c r="AZ96" s="2"/>
      <c r="BA96" s="2"/>
      <c r="BB96" s="2">
        <v>33825</v>
      </c>
    </row>
    <row r="97" spans="1:54" x14ac:dyDescent="0.25">
      <c r="A97" s="2"/>
      <c r="B97" s="2"/>
      <c r="C97" s="2"/>
      <c r="D97" s="2" t="s">
        <v>51</v>
      </c>
      <c r="E97" s="2">
        <v>0</v>
      </c>
      <c r="F97" s="18">
        <v>0</v>
      </c>
      <c r="G97" s="18">
        <v>0</v>
      </c>
      <c r="H97" s="18">
        <v>0</v>
      </c>
      <c r="I97" s="2">
        <v>26492</v>
      </c>
      <c r="J97" s="2">
        <v>0</v>
      </c>
      <c r="K97" s="20" t="s">
        <v>186</v>
      </c>
      <c r="L97" s="18">
        <v>0</v>
      </c>
      <c r="M97" s="20" t="s">
        <v>186</v>
      </c>
      <c r="N97" s="20" t="s">
        <v>186</v>
      </c>
      <c r="O97" s="18">
        <v>0</v>
      </c>
      <c r="P97" s="19">
        <v>26492</v>
      </c>
      <c r="Q97" s="105">
        <v>4.1743878638066563E-3</v>
      </c>
      <c r="R97" s="52" t="s">
        <v>51</v>
      </c>
      <c r="S97" s="2">
        <v>913</v>
      </c>
      <c r="T97" s="225">
        <v>2.0240895476725186E-3</v>
      </c>
      <c r="U97" s="52" t="s">
        <v>51</v>
      </c>
      <c r="V97" s="2">
        <v>31.6</v>
      </c>
      <c r="W97" s="106">
        <v>9.3102737102619265E-3</v>
      </c>
      <c r="X97" s="114"/>
      <c r="Y97" s="2">
        <v>4000</v>
      </c>
      <c r="Z97" s="106">
        <v>7.9202455038498824E-4</v>
      </c>
      <c r="AA97" s="111"/>
      <c r="AB97" s="2">
        <v>0</v>
      </c>
      <c r="AC97" s="106">
        <v>0</v>
      </c>
      <c r="AD97" s="111"/>
      <c r="AE97" s="2">
        <v>0</v>
      </c>
      <c r="AF97" s="106">
        <v>0</v>
      </c>
      <c r="AG97" s="111"/>
      <c r="AH97" s="52" t="s">
        <v>51</v>
      </c>
      <c r="AI97" s="2"/>
      <c r="AJ97" s="2"/>
      <c r="AK97" s="2"/>
      <c r="AL97" s="2"/>
      <c r="AM97" s="2"/>
      <c r="AN97" s="2"/>
      <c r="AO97" s="2"/>
      <c r="AP97" s="2"/>
      <c r="AQ97" s="2"/>
      <c r="AR97" s="2"/>
      <c r="AS97" s="2"/>
      <c r="AT97" s="2"/>
      <c r="AU97" s="2"/>
      <c r="AV97" s="2">
        <v>4000</v>
      </c>
      <c r="AW97" s="2"/>
      <c r="AX97" s="2"/>
      <c r="AY97" s="2"/>
      <c r="AZ97" s="2"/>
      <c r="BA97" s="2"/>
      <c r="BB97" s="2">
        <v>4000</v>
      </c>
    </row>
    <row r="98" spans="1:54" x14ac:dyDescent="0.25">
      <c r="A98" s="2"/>
      <c r="B98" s="2"/>
      <c r="C98" s="2"/>
      <c r="D98" s="2" t="s">
        <v>50</v>
      </c>
      <c r="E98" s="2">
        <v>0</v>
      </c>
      <c r="F98" s="18">
        <v>0</v>
      </c>
      <c r="G98" s="18">
        <v>0</v>
      </c>
      <c r="H98" s="18">
        <v>0</v>
      </c>
      <c r="I98" s="2">
        <v>0</v>
      </c>
      <c r="J98" s="2">
        <v>0</v>
      </c>
      <c r="K98" s="18">
        <v>0</v>
      </c>
      <c r="L98" s="18">
        <v>0</v>
      </c>
      <c r="M98" s="18">
        <v>0</v>
      </c>
      <c r="N98" s="18">
        <v>0</v>
      </c>
      <c r="O98" s="18">
        <v>0</v>
      </c>
      <c r="P98" s="18">
        <v>0</v>
      </c>
      <c r="Q98" s="105">
        <v>0</v>
      </c>
      <c r="R98" s="52" t="s">
        <v>50</v>
      </c>
      <c r="S98" s="2">
        <v>0</v>
      </c>
      <c r="T98" s="225">
        <v>0</v>
      </c>
      <c r="U98" s="52" t="s">
        <v>50</v>
      </c>
      <c r="V98" s="2">
        <v>17.5</v>
      </c>
      <c r="W98" s="106">
        <v>5.1560060104298639E-3</v>
      </c>
      <c r="X98" s="114"/>
      <c r="Y98" s="2">
        <v>94720</v>
      </c>
      <c r="Z98" s="106">
        <v>1.8755141353116522E-2</v>
      </c>
      <c r="AA98" s="111"/>
      <c r="AB98" s="2">
        <v>0</v>
      </c>
      <c r="AC98" s="106">
        <v>0</v>
      </c>
      <c r="AD98" s="111"/>
      <c r="AE98" s="2">
        <v>0</v>
      </c>
      <c r="AF98" s="106">
        <v>0</v>
      </c>
      <c r="AG98" s="111"/>
      <c r="AH98" s="52" t="s">
        <v>50</v>
      </c>
      <c r="AI98" s="2"/>
      <c r="AJ98" s="2"/>
      <c r="AK98" s="2"/>
      <c r="AL98" s="2"/>
      <c r="AM98" s="2"/>
      <c r="AN98" s="2"/>
      <c r="AO98" s="2"/>
      <c r="AP98" s="2">
        <v>94720</v>
      </c>
      <c r="AQ98" s="2"/>
      <c r="AR98" s="2"/>
      <c r="AS98" s="2"/>
      <c r="AT98" s="2"/>
      <c r="AU98" s="2"/>
      <c r="AV98" s="2"/>
      <c r="AW98" s="2"/>
      <c r="AX98" s="2"/>
      <c r="AY98" s="2"/>
      <c r="AZ98" s="2"/>
      <c r="BA98" s="2"/>
      <c r="BB98" s="2">
        <v>94720</v>
      </c>
    </row>
    <row r="99" spans="1:54" x14ac:dyDescent="0.25">
      <c r="A99" s="2"/>
      <c r="B99" s="2"/>
      <c r="C99" s="2"/>
      <c r="D99" s="2" t="s">
        <v>53</v>
      </c>
      <c r="E99" s="2">
        <v>8055</v>
      </c>
      <c r="F99" s="18">
        <v>0</v>
      </c>
      <c r="G99" s="20" t="s">
        <v>186</v>
      </c>
      <c r="H99" s="18">
        <v>0</v>
      </c>
      <c r="I99" s="2">
        <v>0</v>
      </c>
      <c r="J99" s="2">
        <v>237656</v>
      </c>
      <c r="K99" s="18">
        <v>0</v>
      </c>
      <c r="L99" s="18">
        <v>0</v>
      </c>
      <c r="M99" s="19">
        <v>78765</v>
      </c>
      <c r="N99" s="18">
        <v>0</v>
      </c>
      <c r="O99" s="19">
        <v>133056</v>
      </c>
      <c r="P99" s="19">
        <v>449477</v>
      </c>
      <c r="Q99" s="105">
        <v>3.475373066729745E-2</v>
      </c>
      <c r="R99" s="52" t="s">
        <v>53</v>
      </c>
      <c r="S99" s="2">
        <v>18315</v>
      </c>
      <c r="T99" s="225">
        <v>4.0603724058731853E-2</v>
      </c>
      <c r="U99" s="52" t="s">
        <v>53</v>
      </c>
      <c r="V99" s="2">
        <v>409</v>
      </c>
      <c r="W99" s="106">
        <v>0.12050322618661796</v>
      </c>
      <c r="X99" s="114"/>
      <c r="Y99" s="2">
        <v>174620</v>
      </c>
      <c r="Z99" s="106">
        <v>3.4575831747056661E-2</v>
      </c>
      <c r="AA99" s="111"/>
      <c r="AB99" s="2">
        <v>7900</v>
      </c>
      <c r="AC99" s="106">
        <v>1.6942064572856238E-3</v>
      </c>
      <c r="AD99" s="111"/>
      <c r="AE99" s="2">
        <v>0</v>
      </c>
      <c r="AF99" s="106">
        <v>0</v>
      </c>
      <c r="AG99" s="111"/>
      <c r="AH99" s="52" t="s">
        <v>53</v>
      </c>
      <c r="AI99" s="2"/>
      <c r="AJ99" s="2"/>
      <c r="AK99" s="2"/>
      <c r="AL99" s="2">
        <v>50100</v>
      </c>
      <c r="AM99" s="2">
        <v>21020</v>
      </c>
      <c r="AN99" s="2">
        <v>94000</v>
      </c>
      <c r="AO99" s="2"/>
      <c r="AP99" s="2"/>
      <c r="AQ99" s="2"/>
      <c r="AR99" s="2"/>
      <c r="AS99" s="2"/>
      <c r="AT99" s="2"/>
      <c r="AU99" s="2"/>
      <c r="AV99" s="2">
        <v>9500</v>
      </c>
      <c r="AW99" s="2"/>
      <c r="AX99" s="2"/>
      <c r="AY99" s="2"/>
      <c r="AZ99" s="2"/>
      <c r="BA99" s="2"/>
      <c r="BB99" s="2">
        <v>174620</v>
      </c>
    </row>
    <row r="100" spans="1:54" x14ac:dyDescent="0.25">
      <c r="A100" s="2"/>
      <c r="B100" s="2"/>
      <c r="C100" s="2"/>
      <c r="D100" s="2" t="s">
        <v>54</v>
      </c>
      <c r="E100" s="2">
        <v>0</v>
      </c>
      <c r="F100" s="18">
        <v>0</v>
      </c>
      <c r="G100" s="2">
        <v>0</v>
      </c>
      <c r="H100" s="18">
        <v>0</v>
      </c>
      <c r="I100" s="2">
        <v>889934</v>
      </c>
      <c r="J100" s="2">
        <v>0</v>
      </c>
      <c r="K100" s="18">
        <v>0</v>
      </c>
      <c r="L100" s="18">
        <v>96503</v>
      </c>
      <c r="M100" s="19">
        <v>24083</v>
      </c>
      <c r="N100" s="18">
        <v>0</v>
      </c>
      <c r="O100" s="18">
        <v>0</v>
      </c>
      <c r="P100" s="19">
        <v>1010520</v>
      </c>
      <c r="Q100" s="105">
        <v>6.3521905320226724E-2</v>
      </c>
      <c r="R100" s="52" t="s">
        <v>54</v>
      </c>
      <c r="S100" s="2">
        <v>18428</v>
      </c>
      <c r="T100" s="225">
        <v>4.085424116594652E-2</v>
      </c>
      <c r="U100" s="52" t="s">
        <v>54</v>
      </c>
      <c r="V100" s="2">
        <v>2.2000000000000002</v>
      </c>
      <c r="W100" s="106">
        <v>6.4818361273975432E-4</v>
      </c>
      <c r="X100" s="114"/>
      <c r="Y100" s="2">
        <v>0</v>
      </c>
      <c r="Z100" s="106">
        <v>0</v>
      </c>
      <c r="AA100" s="111"/>
      <c r="AB100" s="2">
        <v>0</v>
      </c>
      <c r="AC100" s="106">
        <v>0</v>
      </c>
      <c r="AD100" s="111"/>
      <c r="AE100" s="2">
        <v>0</v>
      </c>
      <c r="AF100" s="106">
        <v>0</v>
      </c>
      <c r="AG100" s="111"/>
      <c r="AH100" s="52" t="s">
        <v>54</v>
      </c>
      <c r="AI100" s="2"/>
      <c r="AJ100" s="2"/>
      <c r="AK100" s="2"/>
      <c r="AL100" s="2"/>
      <c r="AM100" s="2"/>
      <c r="AN100" s="2"/>
      <c r="AO100" s="2"/>
      <c r="AP100" s="2"/>
      <c r="AQ100" s="2"/>
      <c r="AR100" s="2"/>
      <c r="AS100" s="2"/>
      <c r="AT100" s="2"/>
      <c r="AU100" s="2"/>
      <c r="AV100" s="2"/>
      <c r="AW100" s="2"/>
      <c r="AX100" s="2"/>
      <c r="AY100" s="2"/>
      <c r="AZ100" s="2"/>
      <c r="BA100" s="2"/>
      <c r="BB100" s="2">
        <v>0</v>
      </c>
    </row>
    <row r="101" spans="1:54" x14ac:dyDescent="0.25">
      <c r="A101" s="2"/>
      <c r="B101" s="2"/>
      <c r="C101" s="2"/>
      <c r="D101" s="2" t="s">
        <v>56</v>
      </c>
      <c r="E101" s="2">
        <v>0</v>
      </c>
      <c r="F101" s="18">
        <v>0</v>
      </c>
      <c r="G101" s="2">
        <v>0</v>
      </c>
      <c r="H101" s="18">
        <v>0</v>
      </c>
      <c r="I101" s="2">
        <v>0</v>
      </c>
      <c r="J101" s="2">
        <v>0</v>
      </c>
      <c r="K101" s="18">
        <v>0</v>
      </c>
      <c r="L101" s="18">
        <v>0</v>
      </c>
      <c r="M101" s="18">
        <v>0</v>
      </c>
      <c r="N101" s="18">
        <v>0</v>
      </c>
      <c r="O101" s="18">
        <v>0</v>
      </c>
      <c r="P101" s="18">
        <v>0</v>
      </c>
      <c r="Q101" s="105">
        <v>0</v>
      </c>
      <c r="R101" s="52" t="s">
        <v>56</v>
      </c>
      <c r="S101" s="2">
        <v>0</v>
      </c>
      <c r="T101" s="225">
        <v>0</v>
      </c>
      <c r="U101" s="52" t="s">
        <v>56</v>
      </c>
      <c r="V101" s="2">
        <v>0</v>
      </c>
      <c r="W101" s="106">
        <v>0</v>
      </c>
      <c r="X101" s="114"/>
      <c r="Y101" s="2">
        <v>1725</v>
      </c>
      <c r="Z101" s="106">
        <v>3.415605873535262E-4</v>
      </c>
      <c r="AA101" s="111"/>
      <c r="AB101" s="2">
        <v>0</v>
      </c>
      <c r="AC101" s="106">
        <v>0</v>
      </c>
      <c r="AD101" s="111"/>
      <c r="AE101" s="2">
        <v>0</v>
      </c>
      <c r="AF101" s="106">
        <v>0</v>
      </c>
      <c r="AG101" s="111"/>
      <c r="AH101" s="52" t="s">
        <v>56</v>
      </c>
      <c r="AI101" s="2"/>
      <c r="AJ101" s="2"/>
      <c r="AK101" s="2"/>
      <c r="AL101" s="2">
        <v>1725</v>
      </c>
      <c r="AM101" s="2"/>
      <c r="AN101" s="2"/>
      <c r="AO101" s="2"/>
      <c r="AP101" s="2"/>
      <c r="AQ101" s="2"/>
      <c r="AR101" s="2"/>
      <c r="AS101" s="2"/>
      <c r="AT101" s="2"/>
      <c r="AU101" s="2"/>
      <c r="AV101" s="2"/>
      <c r="AW101" s="2"/>
      <c r="AX101" s="2"/>
      <c r="AY101" s="2"/>
      <c r="AZ101" s="2"/>
      <c r="BA101" s="2"/>
      <c r="BB101" s="2">
        <v>1725</v>
      </c>
    </row>
    <row r="102" spans="1:54" x14ac:dyDescent="0.25">
      <c r="A102" s="2"/>
      <c r="B102" s="2"/>
      <c r="C102" s="2"/>
      <c r="D102" s="2" t="s">
        <v>55</v>
      </c>
      <c r="E102" s="2">
        <v>0</v>
      </c>
      <c r="F102" s="18">
        <v>0</v>
      </c>
      <c r="G102" s="2">
        <v>0</v>
      </c>
      <c r="H102" s="18">
        <v>0</v>
      </c>
      <c r="I102" s="2">
        <v>0</v>
      </c>
      <c r="J102" s="2">
        <v>0</v>
      </c>
      <c r="K102" s="18">
        <v>0</v>
      </c>
      <c r="L102" s="18">
        <v>0</v>
      </c>
      <c r="M102" s="18">
        <v>0</v>
      </c>
      <c r="N102" s="18">
        <v>0</v>
      </c>
      <c r="O102" s="18">
        <v>0</v>
      </c>
      <c r="P102" s="18">
        <v>0</v>
      </c>
      <c r="Q102" s="105">
        <v>0</v>
      </c>
      <c r="R102" s="52" t="s">
        <v>55</v>
      </c>
      <c r="S102" s="2">
        <v>2423</v>
      </c>
      <c r="T102" s="225">
        <v>5.3717075290367067E-3</v>
      </c>
      <c r="U102" s="52" t="s">
        <v>55</v>
      </c>
      <c r="V102" s="2">
        <v>0</v>
      </c>
      <c r="W102" s="106">
        <v>0</v>
      </c>
      <c r="X102" s="114"/>
      <c r="Y102" s="2">
        <v>2230</v>
      </c>
      <c r="Z102" s="106">
        <v>4.4155368683963098E-4</v>
      </c>
      <c r="AA102" s="111"/>
      <c r="AB102" s="2">
        <v>6100</v>
      </c>
      <c r="AC102" s="106">
        <v>1.3081847328407982E-3</v>
      </c>
      <c r="AD102" s="111"/>
      <c r="AE102" s="2">
        <v>0</v>
      </c>
      <c r="AF102" s="106">
        <v>0</v>
      </c>
      <c r="AG102" s="111"/>
      <c r="AH102" s="52" t="s">
        <v>55</v>
      </c>
      <c r="AI102" s="2"/>
      <c r="AJ102" s="2"/>
      <c r="AK102" s="2"/>
      <c r="AL102" s="2"/>
      <c r="AM102" s="2"/>
      <c r="AN102" s="2"/>
      <c r="AO102" s="2"/>
      <c r="AP102" s="2"/>
      <c r="AQ102" s="2"/>
      <c r="AR102" s="2"/>
      <c r="AS102" s="2"/>
      <c r="AT102" s="2"/>
      <c r="AU102" s="2"/>
      <c r="AV102" s="2">
        <v>2230</v>
      </c>
      <c r="AW102" s="2"/>
      <c r="AX102" s="2"/>
      <c r="AY102" s="2"/>
      <c r="AZ102" s="2"/>
      <c r="BA102" s="2"/>
      <c r="BB102" s="2">
        <v>2230</v>
      </c>
    </row>
    <row r="103" spans="1:54" x14ac:dyDescent="0.25">
      <c r="A103" s="2"/>
      <c r="B103" s="2"/>
      <c r="C103" s="2"/>
      <c r="D103" s="2" t="s">
        <v>58</v>
      </c>
      <c r="E103" s="2">
        <v>0</v>
      </c>
      <c r="F103" s="18">
        <v>0</v>
      </c>
      <c r="G103" s="2">
        <v>0</v>
      </c>
      <c r="H103" s="18">
        <v>0</v>
      </c>
      <c r="I103" s="2">
        <v>0</v>
      </c>
      <c r="J103" s="2">
        <v>0</v>
      </c>
      <c r="K103" s="18">
        <v>0</v>
      </c>
      <c r="L103" s="18">
        <v>0</v>
      </c>
      <c r="M103" s="18">
        <v>0</v>
      </c>
      <c r="N103" s="18">
        <v>0</v>
      </c>
      <c r="O103" s="18">
        <v>0</v>
      </c>
      <c r="P103" s="18">
        <v>0</v>
      </c>
      <c r="Q103" s="105">
        <v>0</v>
      </c>
      <c r="R103" s="52" t="s">
        <v>58</v>
      </c>
      <c r="S103" s="2">
        <v>3774</v>
      </c>
      <c r="T103" s="225">
        <v>8.3668279878598966E-3</v>
      </c>
      <c r="U103" s="52" t="s">
        <v>58</v>
      </c>
      <c r="V103" s="2">
        <v>0</v>
      </c>
      <c r="W103" s="106">
        <v>0</v>
      </c>
      <c r="X103" s="114"/>
      <c r="Y103" s="2">
        <v>0</v>
      </c>
      <c r="Z103" s="106">
        <v>0</v>
      </c>
      <c r="AA103" s="111"/>
      <c r="AB103" s="2">
        <v>0</v>
      </c>
      <c r="AC103" s="106">
        <v>0</v>
      </c>
      <c r="AD103" s="111"/>
      <c r="AE103" s="2">
        <v>0</v>
      </c>
      <c r="AF103" s="106">
        <v>0</v>
      </c>
      <c r="AG103" s="111"/>
      <c r="AH103" s="52" t="s">
        <v>58</v>
      </c>
      <c r="AI103" s="2"/>
      <c r="AJ103" s="2"/>
      <c r="AK103" s="2"/>
      <c r="AL103" s="2"/>
      <c r="AM103" s="2"/>
      <c r="AN103" s="2"/>
      <c r="AO103" s="2"/>
      <c r="AP103" s="2"/>
      <c r="AQ103" s="2"/>
      <c r="AR103" s="2"/>
      <c r="AS103" s="2"/>
      <c r="AT103" s="2"/>
      <c r="AU103" s="2"/>
      <c r="AV103" s="2"/>
      <c r="AW103" s="2"/>
      <c r="AX103" s="2"/>
      <c r="AY103" s="2"/>
      <c r="AZ103" s="2"/>
      <c r="BA103" s="2"/>
      <c r="BB103" s="2">
        <v>0</v>
      </c>
    </row>
    <row r="104" spans="1:54" x14ac:dyDescent="0.25">
      <c r="A104" s="2"/>
      <c r="B104" s="2"/>
      <c r="C104" s="2"/>
      <c r="D104" s="2" t="s">
        <v>61</v>
      </c>
      <c r="E104" s="2">
        <v>0</v>
      </c>
      <c r="F104" s="18">
        <v>0</v>
      </c>
      <c r="G104" s="2">
        <v>0</v>
      </c>
      <c r="H104" s="18">
        <v>0</v>
      </c>
      <c r="I104" s="2">
        <v>0</v>
      </c>
      <c r="J104" s="2">
        <v>0</v>
      </c>
      <c r="K104" s="18">
        <v>0</v>
      </c>
      <c r="L104" s="18">
        <v>0</v>
      </c>
      <c r="M104" s="18">
        <v>0</v>
      </c>
      <c r="N104" s="18">
        <v>0</v>
      </c>
      <c r="O104" s="18">
        <v>0</v>
      </c>
      <c r="P104" s="18">
        <v>0</v>
      </c>
      <c r="Q104" s="105">
        <v>0</v>
      </c>
      <c r="R104" s="52" t="s">
        <v>61</v>
      </c>
      <c r="S104" s="2">
        <v>9025</v>
      </c>
      <c r="T104" s="225">
        <v>2.0008114093915095E-2</v>
      </c>
      <c r="U104" s="52" t="s">
        <v>61</v>
      </c>
      <c r="V104" s="2">
        <v>0</v>
      </c>
      <c r="W104" s="106">
        <v>0</v>
      </c>
      <c r="X104" s="114"/>
      <c r="Y104" s="2">
        <v>0</v>
      </c>
      <c r="Z104" s="106">
        <v>0</v>
      </c>
      <c r="AA104" s="111"/>
      <c r="AB104" s="2">
        <v>0</v>
      </c>
      <c r="AC104" s="106">
        <v>0</v>
      </c>
      <c r="AD104" s="111"/>
      <c r="AE104" s="2">
        <v>0</v>
      </c>
      <c r="AF104" s="106">
        <v>0</v>
      </c>
      <c r="AG104" s="111"/>
      <c r="AH104" s="52" t="s">
        <v>61</v>
      </c>
      <c r="AI104" s="2"/>
      <c r="AJ104" s="2"/>
      <c r="AK104" s="2"/>
      <c r="AL104" s="2"/>
      <c r="AM104" s="2"/>
      <c r="AN104" s="2"/>
      <c r="AO104" s="2"/>
      <c r="AP104" s="2"/>
      <c r="AQ104" s="2"/>
      <c r="AR104" s="2"/>
      <c r="AS104" s="2"/>
      <c r="AT104" s="2"/>
      <c r="AU104" s="2"/>
      <c r="AV104" s="2"/>
      <c r="AW104" s="2"/>
      <c r="AX104" s="2"/>
      <c r="AY104" s="2"/>
      <c r="AZ104" s="2"/>
      <c r="BA104" s="2"/>
      <c r="BB104" s="2">
        <v>0</v>
      </c>
    </row>
    <row r="105" spans="1:54" x14ac:dyDescent="0.25">
      <c r="A105" s="2"/>
      <c r="B105" s="2"/>
      <c r="C105" s="2"/>
      <c r="D105" s="2" t="s">
        <v>65</v>
      </c>
      <c r="E105" s="2">
        <v>0</v>
      </c>
      <c r="F105" s="18">
        <v>0</v>
      </c>
      <c r="G105" s="2">
        <v>0</v>
      </c>
      <c r="H105" s="18">
        <v>0</v>
      </c>
      <c r="I105" s="2">
        <v>0</v>
      </c>
      <c r="J105" s="2">
        <v>0</v>
      </c>
      <c r="K105" s="18">
        <v>0</v>
      </c>
      <c r="L105" s="18">
        <v>0</v>
      </c>
      <c r="M105" s="18">
        <v>0</v>
      </c>
      <c r="N105" s="18">
        <v>0</v>
      </c>
      <c r="O105" s="18">
        <v>0</v>
      </c>
      <c r="P105" s="18">
        <v>0</v>
      </c>
      <c r="Q105" s="105">
        <v>0</v>
      </c>
      <c r="R105" s="52" t="s">
        <v>65</v>
      </c>
      <c r="S105" s="2">
        <v>0</v>
      </c>
      <c r="T105" s="225">
        <v>0</v>
      </c>
      <c r="U105" s="52" t="s">
        <v>65</v>
      </c>
      <c r="V105" s="2">
        <v>0</v>
      </c>
      <c r="W105" s="106">
        <v>0</v>
      </c>
      <c r="X105" s="114"/>
      <c r="Y105" s="2">
        <v>0</v>
      </c>
      <c r="Z105" s="106">
        <v>0</v>
      </c>
      <c r="AA105" s="111"/>
      <c r="AB105" s="2">
        <v>0</v>
      </c>
      <c r="AC105" s="106">
        <v>0</v>
      </c>
      <c r="AD105" s="111"/>
      <c r="AE105" s="2">
        <v>0</v>
      </c>
      <c r="AF105" s="106">
        <v>0</v>
      </c>
      <c r="AG105" s="111"/>
      <c r="AH105" s="52" t="s">
        <v>65</v>
      </c>
      <c r="AI105" s="2"/>
      <c r="AJ105" s="2"/>
      <c r="AK105" s="2"/>
      <c r="AL105" s="2"/>
      <c r="AM105" s="2"/>
      <c r="AN105" s="2"/>
      <c r="AO105" s="2"/>
      <c r="AP105" s="2"/>
      <c r="AQ105" s="2"/>
      <c r="AR105" s="2"/>
      <c r="AS105" s="2"/>
      <c r="AT105" s="2"/>
      <c r="AU105" s="2"/>
      <c r="AV105" s="2"/>
      <c r="AW105" s="2"/>
      <c r="AX105" s="2"/>
      <c r="AY105" s="2"/>
      <c r="AZ105" s="2"/>
      <c r="BA105" s="2"/>
      <c r="BB105" s="2">
        <v>0</v>
      </c>
    </row>
    <row r="106" spans="1:54" x14ac:dyDescent="0.25">
      <c r="A106" s="2"/>
      <c r="B106" s="2"/>
      <c r="C106" s="2"/>
      <c r="D106" s="2" t="s">
        <v>62</v>
      </c>
      <c r="E106" s="2">
        <v>0</v>
      </c>
      <c r="F106" s="18">
        <v>0</v>
      </c>
      <c r="G106" s="2">
        <v>0</v>
      </c>
      <c r="H106" s="18">
        <v>0</v>
      </c>
      <c r="I106" s="2">
        <v>0</v>
      </c>
      <c r="J106" s="2">
        <v>0</v>
      </c>
      <c r="K106" s="18">
        <v>0</v>
      </c>
      <c r="L106" s="18">
        <v>0</v>
      </c>
      <c r="M106" s="18">
        <v>0</v>
      </c>
      <c r="N106" s="18">
        <v>0</v>
      </c>
      <c r="O106" s="18">
        <v>0</v>
      </c>
      <c r="P106" s="18">
        <v>0</v>
      </c>
      <c r="Q106" s="105">
        <v>0</v>
      </c>
      <c r="R106" s="52" t="s">
        <v>62</v>
      </c>
      <c r="S106" s="2">
        <v>0</v>
      </c>
      <c r="T106" s="225">
        <v>0</v>
      </c>
      <c r="U106" s="52" t="s">
        <v>62</v>
      </c>
      <c r="V106" s="2">
        <v>0</v>
      </c>
      <c r="W106" s="106">
        <v>0</v>
      </c>
      <c r="X106" s="114"/>
      <c r="Y106" s="2">
        <v>0</v>
      </c>
      <c r="Z106" s="106">
        <v>0</v>
      </c>
      <c r="AA106" s="111"/>
      <c r="AB106" s="2">
        <v>0</v>
      </c>
      <c r="AC106" s="106">
        <v>0</v>
      </c>
      <c r="AD106" s="111"/>
      <c r="AE106" s="2">
        <v>0</v>
      </c>
      <c r="AF106" s="106">
        <v>0</v>
      </c>
      <c r="AG106" s="111"/>
      <c r="AH106" s="52" t="s">
        <v>62</v>
      </c>
      <c r="AI106" s="2"/>
      <c r="AJ106" s="2"/>
      <c r="AK106" s="2"/>
      <c r="AL106" s="2"/>
      <c r="AM106" s="2"/>
      <c r="AN106" s="2"/>
      <c r="AO106" s="2"/>
      <c r="AP106" s="2"/>
      <c r="AQ106" s="2"/>
      <c r="AR106" s="2"/>
      <c r="AS106" s="2"/>
      <c r="AT106" s="2"/>
      <c r="AU106" s="2"/>
      <c r="AV106" s="2"/>
      <c r="AW106" s="2"/>
      <c r="AX106" s="2"/>
      <c r="AY106" s="2"/>
      <c r="AZ106" s="2"/>
      <c r="BA106" s="2"/>
      <c r="BB106" s="2">
        <v>0</v>
      </c>
    </row>
    <row r="107" spans="1:54" x14ac:dyDescent="0.25">
      <c r="A107" s="2"/>
      <c r="B107" s="2"/>
      <c r="C107" s="2"/>
      <c r="D107" s="2" t="s">
        <v>63</v>
      </c>
      <c r="E107" s="20" t="s">
        <v>186</v>
      </c>
      <c r="F107" s="18">
        <v>0</v>
      </c>
      <c r="G107" s="2">
        <v>0</v>
      </c>
      <c r="H107" s="18">
        <v>0</v>
      </c>
      <c r="I107" s="2">
        <v>4889</v>
      </c>
      <c r="J107" s="20" t="s">
        <v>186</v>
      </c>
      <c r="K107" s="18">
        <v>0</v>
      </c>
      <c r="L107" s="18">
        <v>0</v>
      </c>
      <c r="M107" s="20" t="s">
        <v>186</v>
      </c>
      <c r="N107" s="20" t="s">
        <v>186</v>
      </c>
      <c r="O107" s="19">
        <v>21448</v>
      </c>
      <c r="P107" s="19">
        <v>26337</v>
      </c>
      <c r="Q107" s="105">
        <v>5.3332397037186511E-3</v>
      </c>
      <c r="R107" s="52" t="s">
        <v>63</v>
      </c>
      <c r="S107" s="2">
        <v>600</v>
      </c>
      <c r="T107" s="225">
        <v>1.3301793303433858E-3</v>
      </c>
      <c r="U107" s="52" t="s">
        <v>63</v>
      </c>
      <c r="V107" s="2">
        <v>9</v>
      </c>
      <c r="W107" s="106">
        <v>2.6516602339353586E-3</v>
      </c>
      <c r="X107" s="114"/>
      <c r="Y107" s="2">
        <v>68550</v>
      </c>
      <c r="Z107" s="106">
        <v>1.3573320732222737E-2</v>
      </c>
      <c r="AA107" s="111"/>
      <c r="AB107" s="2">
        <v>0</v>
      </c>
      <c r="AC107" s="106">
        <v>0</v>
      </c>
      <c r="AD107" s="111"/>
      <c r="AE107" s="2">
        <v>0</v>
      </c>
      <c r="AF107" s="106">
        <v>0</v>
      </c>
      <c r="AG107" s="111"/>
      <c r="AH107" s="52" t="s">
        <v>63</v>
      </c>
      <c r="AI107" s="2"/>
      <c r="AJ107" s="2"/>
      <c r="AK107" s="2"/>
      <c r="AL107" s="2">
        <v>20385</v>
      </c>
      <c r="AM107" s="2"/>
      <c r="AN107" s="2"/>
      <c r="AO107" s="2"/>
      <c r="AP107" s="2">
        <v>23595</v>
      </c>
      <c r="AQ107" s="2"/>
      <c r="AR107" s="2"/>
      <c r="AS107" s="2"/>
      <c r="AT107" s="2"/>
      <c r="AU107" s="2"/>
      <c r="AV107" s="2">
        <v>24570</v>
      </c>
      <c r="AW107" s="2"/>
      <c r="AX107" s="2"/>
      <c r="AY107" s="2"/>
      <c r="AZ107" s="2"/>
      <c r="BA107" s="2"/>
      <c r="BB107" s="2">
        <v>68550</v>
      </c>
    </row>
    <row r="108" spans="1:54" x14ac:dyDescent="0.25">
      <c r="A108" s="2"/>
      <c r="B108" s="2"/>
      <c r="C108" s="2"/>
      <c r="D108" s="2" t="s">
        <v>64</v>
      </c>
      <c r="E108" s="2">
        <v>0</v>
      </c>
      <c r="F108" s="18">
        <v>0</v>
      </c>
      <c r="G108" s="2">
        <v>0</v>
      </c>
      <c r="H108" s="18">
        <v>0</v>
      </c>
      <c r="I108" s="2">
        <v>0</v>
      </c>
      <c r="J108" s="2">
        <v>0</v>
      </c>
      <c r="K108" s="18">
        <v>0</v>
      </c>
      <c r="L108" s="18">
        <v>0</v>
      </c>
      <c r="M108" s="18">
        <v>0</v>
      </c>
      <c r="N108" s="18">
        <v>0</v>
      </c>
      <c r="O108" s="18">
        <v>0</v>
      </c>
      <c r="P108" s="18">
        <v>0</v>
      </c>
      <c r="Q108" s="105">
        <v>0</v>
      </c>
      <c r="R108" s="52" t="s">
        <v>64</v>
      </c>
      <c r="S108" s="2">
        <v>0</v>
      </c>
      <c r="T108" s="225">
        <v>0</v>
      </c>
      <c r="U108" s="52" t="s">
        <v>64</v>
      </c>
      <c r="V108" s="2">
        <v>0</v>
      </c>
      <c r="W108" s="106">
        <v>0</v>
      </c>
      <c r="X108" s="114"/>
      <c r="Y108" s="2">
        <v>0</v>
      </c>
      <c r="Z108" s="106">
        <v>0</v>
      </c>
      <c r="AA108" s="111"/>
      <c r="AB108" s="2">
        <v>0</v>
      </c>
      <c r="AC108" s="106">
        <v>0</v>
      </c>
      <c r="AD108" s="111"/>
      <c r="AE108" s="2">
        <v>0</v>
      </c>
      <c r="AF108" s="106">
        <v>0</v>
      </c>
      <c r="AG108" s="111"/>
      <c r="AH108" s="52" t="s">
        <v>64</v>
      </c>
      <c r="AI108" s="2"/>
      <c r="AJ108" s="2"/>
      <c r="AK108" s="2"/>
      <c r="AL108" s="2"/>
      <c r="AM108" s="2"/>
      <c r="AN108" s="2"/>
      <c r="AO108" s="2"/>
      <c r="AP108" s="2"/>
      <c r="AQ108" s="2"/>
      <c r="AR108" s="2"/>
      <c r="AS108" s="2"/>
      <c r="AT108" s="2"/>
      <c r="AU108" s="2"/>
      <c r="AV108" s="2"/>
      <c r="AW108" s="2"/>
      <c r="AX108" s="2"/>
      <c r="AY108" s="2"/>
      <c r="AZ108" s="2"/>
      <c r="BA108" s="2"/>
      <c r="BB108" s="2">
        <v>0</v>
      </c>
    </row>
    <row r="109" spans="1:54" x14ac:dyDescent="0.25">
      <c r="A109" s="2"/>
      <c r="B109" s="2"/>
      <c r="C109" s="2"/>
      <c r="D109" s="2" t="s">
        <v>66</v>
      </c>
      <c r="E109" s="2">
        <v>0</v>
      </c>
      <c r="F109" s="18">
        <v>0</v>
      </c>
      <c r="G109" s="2">
        <v>0</v>
      </c>
      <c r="H109" s="18">
        <v>0</v>
      </c>
      <c r="I109" s="2">
        <v>125622</v>
      </c>
      <c r="J109" s="2">
        <v>0</v>
      </c>
      <c r="K109" s="18">
        <v>0</v>
      </c>
      <c r="L109" s="19">
        <v>17242</v>
      </c>
      <c r="M109" s="20" t="s">
        <v>186</v>
      </c>
      <c r="N109" s="18">
        <v>0</v>
      </c>
      <c r="O109" s="18">
        <v>0</v>
      </c>
      <c r="P109" s="19">
        <v>142864</v>
      </c>
      <c r="Q109" s="105">
        <v>1.0192243755812461E-2</v>
      </c>
      <c r="R109" s="52" t="s">
        <v>66</v>
      </c>
      <c r="S109" s="2">
        <v>4032</v>
      </c>
      <c r="T109" s="225">
        <v>8.938805099907552E-3</v>
      </c>
      <c r="U109" s="52" t="s">
        <v>66</v>
      </c>
      <c r="V109" s="2">
        <v>595</v>
      </c>
      <c r="W109" s="106">
        <v>0.17530420435461536</v>
      </c>
      <c r="X109" s="114"/>
      <c r="Y109" s="2">
        <v>11680</v>
      </c>
      <c r="Z109" s="106">
        <v>2.3127116871241656E-3</v>
      </c>
      <c r="AA109" s="111"/>
      <c r="AB109" s="2">
        <v>57000</v>
      </c>
      <c r="AC109" s="106">
        <v>1.2224021274086148E-2</v>
      </c>
      <c r="AD109" s="111"/>
      <c r="AE109" s="2">
        <v>0</v>
      </c>
      <c r="AF109" s="106">
        <v>0</v>
      </c>
      <c r="AG109" s="111"/>
      <c r="AH109" s="52" t="s">
        <v>66</v>
      </c>
      <c r="AI109" s="2"/>
      <c r="AJ109" s="2"/>
      <c r="AK109" s="2"/>
      <c r="AL109" s="2">
        <v>770</v>
      </c>
      <c r="AM109" s="2"/>
      <c r="AN109" s="2">
        <v>3850</v>
      </c>
      <c r="AO109" s="2"/>
      <c r="AP109" s="2"/>
      <c r="AQ109" s="2"/>
      <c r="AR109" s="2"/>
      <c r="AS109" s="2"/>
      <c r="AT109" s="2"/>
      <c r="AU109" s="2"/>
      <c r="AV109" s="2">
        <v>4720</v>
      </c>
      <c r="AW109" s="2"/>
      <c r="AX109" s="2"/>
      <c r="AY109" s="2"/>
      <c r="AZ109" s="2"/>
      <c r="BA109" s="2">
        <v>2340</v>
      </c>
      <c r="BB109" s="2">
        <v>11680</v>
      </c>
    </row>
    <row r="110" spans="1:54" x14ac:dyDescent="0.25">
      <c r="A110" s="2"/>
      <c r="B110" s="2"/>
      <c r="C110" s="2"/>
      <c r="D110" s="2" t="s">
        <v>59</v>
      </c>
      <c r="E110" s="2">
        <v>0</v>
      </c>
      <c r="F110" s="18">
        <v>0</v>
      </c>
      <c r="G110" s="2">
        <v>0</v>
      </c>
      <c r="H110" s="18">
        <v>0</v>
      </c>
      <c r="I110" s="2">
        <v>0</v>
      </c>
      <c r="J110" s="2">
        <v>60984</v>
      </c>
      <c r="K110" s="18">
        <v>0</v>
      </c>
      <c r="L110" s="18">
        <v>0</v>
      </c>
      <c r="M110" s="20" t="s">
        <v>186</v>
      </c>
      <c r="N110" s="18">
        <v>0</v>
      </c>
      <c r="O110" s="20" t="s">
        <v>186</v>
      </c>
      <c r="P110" s="19">
        <v>60984</v>
      </c>
      <c r="Q110" s="105">
        <v>5.1533371231190219E-3</v>
      </c>
      <c r="R110" s="52" t="s">
        <v>59</v>
      </c>
      <c r="S110" s="2">
        <v>3473</v>
      </c>
      <c r="T110" s="225">
        <v>7.6995213571376311E-3</v>
      </c>
      <c r="U110" s="52" t="s">
        <v>59</v>
      </c>
      <c r="V110" s="2">
        <v>50</v>
      </c>
      <c r="W110" s="106">
        <v>1.4731445744085326E-2</v>
      </c>
      <c r="X110" s="114"/>
      <c r="Y110" s="2">
        <v>21155</v>
      </c>
      <c r="Z110" s="106">
        <v>4.1888198408486068E-3</v>
      </c>
      <c r="AA110" s="111"/>
      <c r="AB110" s="2">
        <v>6700</v>
      </c>
      <c r="AC110" s="106">
        <v>1.4368586409890735E-3</v>
      </c>
      <c r="AD110" s="111"/>
      <c r="AE110" s="2">
        <v>0</v>
      </c>
      <c r="AF110" s="106">
        <v>0</v>
      </c>
      <c r="AG110" s="111"/>
      <c r="AH110" s="52" t="s">
        <v>59</v>
      </c>
      <c r="AI110" s="2"/>
      <c r="AJ110" s="2"/>
      <c r="AK110" s="2"/>
      <c r="AL110" s="2">
        <v>12665</v>
      </c>
      <c r="AM110" s="2"/>
      <c r="AN110" s="2"/>
      <c r="AO110" s="2"/>
      <c r="AP110" s="2"/>
      <c r="AQ110" s="2"/>
      <c r="AR110" s="2"/>
      <c r="AS110" s="2"/>
      <c r="AT110" s="2"/>
      <c r="AU110" s="2"/>
      <c r="AV110" s="2">
        <v>1740</v>
      </c>
      <c r="AW110" s="2"/>
      <c r="AX110" s="2"/>
      <c r="AY110" s="2"/>
      <c r="AZ110" s="2"/>
      <c r="BA110" s="2">
        <v>6750</v>
      </c>
      <c r="BB110" s="2">
        <v>21155</v>
      </c>
    </row>
    <row r="111" spans="1:54" x14ac:dyDescent="0.25">
      <c r="A111" s="2"/>
      <c r="B111" s="2"/>
      <c r="C111" s="2"/>
      <c r="D111" s="2" t="s">
        <v>60</v>
      </c>
      <c r="E111" s="2">
        <v>0</v>
      </c>
      <c r="F111" s="18">
        <v>0</v>
      </c>
      <c r="G111" s="2">
        <v>0</v>
      </c>
      <c r="H111" s="18">
        <v>0</v>
      </c>
      <c r="I111" s="2">
        <v>0</v>
      </c>
      <c r="J111" s="2">
        <v>0</v>
      </c>
      <c r="K111" s="18">
        <v>0</v>
      </c>
      <c r="L111" s="18">
        <v>0</v>
      </c>
      <c r="M111" s="18">
        <v>0</v>
      </c>
      <c r="N111" s="18">
        <v>0</v>
      </c>
      <c r="O111" s="18">
        <v>0</v>
      </c>
      <c r="P111" s="18">
        <v>0</v>
      </c>
      <c r="Q111" s="105">
        <v>0</v>
      </c>
      <c r="R111" s="52" t="s">
        <v>60</v>
      </c>
      <c r="S111" s="2">
        <v>24420</v>
      </c>
      <c r="T111" s="225">
        <v>5.4138298744975805E-2</v>
      </c>
      <c r="U111" s="52" t="s">
        <v>60</v>
      </c>
      <c r="V111" s="2">
        <v>0</v>
      </c>
      <c r="W111" s="106">
        <v>0</v>
      </c>
      <c r="X111" s="114"/>
      <c r="Y111" s="2">
        <v>0</v>
      </c>
      <c r="Z111" s="106">
        <v>0</v>
      </c>
      <c r="AA111" s="111"/>
      <c r="AB111" s="2">
        <v>0</v>
      </c>
      <c r="AC111" s="106">
        <v>0</v>
      </c>
      <c r="AD111" s="111"/>
      <c r="AE111" s="2">
        <v>0</v>
      </c>
      <c r="AF111" s="106">
        <v>0</v>
      </c>
      <c r="AG111" s="111"/>
      <c r="AH111" s="52" t="s">
        <v>60</v>
      </c>
      <c r="AI111" s="2"/>
      <c r="AJ111" s="2"/>
      <c r="AK111" s="2"/>
      <c r="AL111" s="2"/>
      <c r="AM111" s="2"/>
      <c r="AN111" s="2"/>
      <c r="AO111" s="2"/>
      <c r="AP111" s="2"/>
      <c r="AQ111" s="2"/>
      <c r="AR111" s="2"/>
      <c r="AS111" s="2"/>
      <c r="AT111" s="2"/>
      <c r="AU111" s="2"/>
      <c r="AV111" s="2"/>
      <c r="AW111" s="2"/>
      <c r="AX111" s="2"/>
      <c r="AY111" s="2"/>
      <c r="AZ111" s="2"/>
      <c r="BA111" s="2"/>
      <c r="BB111" s="2">
        <v>0</v>
      </c>
    </row>
    <row r="112" spans="1:54" x14ac:dyDescent="0.25">
      <c r="A112" s="2"/>
      <c r="B112" s="2"/>
      <c r="C112" s="2"/>
      <c r="D112" s="2" t="s">
        <v>67</v>
      </c>
      <c r="E112" s="2">
        <v>0</v>
      </c>
      <c r="F112" s="18">
        <v>0</v>
      </c>
      <c r="G112" s="2">
        <v>0</v>
      </c>
      <c r="H112" s="18">
        <v>0</v>
      </c>
      <c r="I112" s="2">
        <v>0</v>
      </c>
      <c r="J112" s="2">
        <v>12988</v>
      </c>
      <c r="K112" s="18">
        <v>0</v>
      </c>
      <c r="L112" s="18">
        <v>0</v>
      </c>
      <c r="M112" s="18">
        <v>0</v>
      </c>
      <c r="N112" s="18">
        <v>0</v>
      </c>
      <c r="O112" s="19">
        <v>102275</v>
      </c>
      <c r="P112" s="19">
        <v>115263</v>
      </c>
      <c r="Q112" s="105">
        <v>7.245502684682434E-3</v>
      </c>
      <c r="R112" s="52" t="s">
        <v>67</v>
      </c>
      <c r="S112" s="2">
        <v>0</v>
      </c>
      <c r="T112" s="225">
        <v>0</v>
      </c>
      <c r="U112" s="52" t="s">
        <v>67</v>
      </c>
      <c r="V112" s="2">
        <v>9.9</v>
      </c>
      <c r="W112" s="106">
        <v>2.9168262573288943E-3</v>
      </c>
      <c r="X112" s="114"/>
      <c r="Y112" s="2">
        <v>4680</v>
      </c>
      <c r="Z112" s="106">
        <v>9.2666872395043634E-4</v>
      </c>
      <c r="AA112" s="111"/>
      <c r="AB112" s="2">
        <v>2500</v>
      </c>
      <c r="AC112" s="106">
        <v>5.3614128395114685E-4</v>
      </c>
      <c r="AD112" s="111"/>
      <c r="AE112" s="2">
        <v>0</v>
      </c>
      <c r="AF112" s="106">
        <v>0</v>
      </c>
      <c r="AG112" s="111"/>
      <c r="AH112" s="52" t="s">
        <v>67</v>
      </c>
      <c r="AI112" s="2"/>
      <c r="AJ112" s="2"/>
      <c r="AK112" s="2"/>
      <c r="AL112" s="2"/>
      <c r="AM112" s="2"/>
      <c r="AN112" s="2"/>
      <c r="AO112" s="2"/>
      <c r="AP112" s="2"/>
      <c r="AQ112" s="2"/>
      <c r="AR112" s="2"/>
      <c r="AS112" s="2"/>
      <c r="AT112" s="2"/>
      <c r="AU112" s="2"/>
      <c r="AV112" s="2">
        <v>4680</v>
      </c>
      <c r="AW112" s="2"/>
      <c r="AX112" s="2"/>
      <c r="AY112" s="2"/>
      <c r="AZ112" s="2"/>
      <c r="BA112" s="2"/>
      <c r="BB112" s="2">
        <v>4680</v>
      </c>
    </row>
    <row r="113" spans="1:54" x14ac:dyDescent="0.25">
      <c r="A113" s="2"/>
      <c r="B113" s="2"/>
      <c r="C113" s="2"/>
      <c r="D113" s="2" t="s">
        <v>68</v>
      </c>
      <c r="E113" s="2">
        <v>0</v>
      </c>
      <c r="F113" s="18">
        <v>0</v>
      </c>
      <c r="G113" s="2">
        <v>0</v>
      </c>
      <c r="H113" s="18">
        <v>0</v>
      </c>
      <c r="I113" s="2">
        <v>0</v>
      </c>
      <c r="J113" s="2">
        <v>0</v>
      </c>
      <c r="K113" s="18">
        <v>0</v>
      </c>
      <c r="L113" s="18">
        <v>0</v>
      </c>
      <c r="M113" s="18">
        <v>0</v>
      </c>
      <c r="N113" s="18">
        <v>0</v>
      </c>
      <c r="O113" s="18">
        <v>0</v>
      </c>
      <c r="P113" s="18">
        <v>0</v>
      </c>
      <c r="Q113" s="105">
        <v>0</v>
      </c>
      <c r="R113" s="52" t="s">
        <v>68</v>
      </c>
      <c r="S113" s="2">
        <v>0</v>
      </c>
      <c r="T113" s="225">
        <v>0</v>
      </c>
      <c r="U113" s="52" t="s">
        <v>68</v>
      </c>
      <c r="V113" s="2">
        <v>0</v>
      </c>
      <c r="W113" s="106">
        <v>0</v>
      </c>
      <c r="X113" s="114"/>
      <c r="Y113" s="2">
        <v>0</v>
      </c>
      <c r="Z113" s="106">
        <v>0</v>
      </c>
      <c r="AA113" s="111"/>
      <c r="AB113" s="2">
        <v>0</v>
      </c>
      <c r="AC113" s="106">
        <v>0</v>
      </c>
      <c r="AD113" s="111"/>
      <c r="AE113" s="2">
        <v>0</v>
      </c>
      <c r="AF113" s="106">
        <v>0</v>
      </c>
      <c r="AG113" s="111"/>
      <c r="AH113" s="52" t="s">
        <v>68</v>
      </c>
      <c r="AI113" s="2"/>
      <c r="AJ113" s="2"/>
      <c r="AK113" s="2"/>
      <c r="AL113" s="2"/>
      <c r="AM113" s="2"/>
      <c r="AN113" s="2"/>
      <c r="AO113" s="2"/>
      <c r="AP113" s="2"/>
      <c r="AQ113" s="2"/>
      <c r="AR113" s="2"/>
      <c r="AS113" s="2"/>
      <c r="AT113" s="2"/>
      <c r="AU113" s="2"/>
      <c r="AV113" s="2"/>
      <c r="AW113" s="2"/>
      <c r="AX113" s="2"/>
      <c r="AY113" s="2"/>
      <c r="AZ113" s="2"/>
      <c r="BA113" s="2"/>
      <c r="BB113" s="2">
        <v>0</v>
      </c>
    </row>
    <row r="114" spans="1:54" x14ac:dyDescent="0.25">
      <c r="A114" s="2"/>
      <c r="B114" s="2"/>
      <c r="C114" s="2"/>
      <c r="D114" s="2" t="s">
        <v>69</v>
      </c>
      <c r="E114" s="2">
        <v>0</v>
      </c>
      <c r="F114" s="18">
        <v>0</v>
      </c>
      <c r="G114" s="2">
        <v>0</v>
      </c>
      <c r="H114" s="18">
        <v>0</v>
      </c>
      <c r="I114" s="2">
        <v>204345</v>
      </c>
      <c r="J114" s="2">
        <v>0</v>
      </c>
      <c r="K114" s="20" t="s">
        <v>186</v>
      </c>
      <c r="L114" s="20" t="s">
        <v>186</v>
      </c>
      <c r="M114" s="20" t="s">
        <v>186</v>
      </c>
      <c r="N114" s="18">
        <v>0</v>
      </c>
      <c r="O114" s="18">
        <v>0</v>
      </c>
      <c r="P114" s="19">
        <v>204345</v>
      </c>
      <c r="Q114" s="105">
        <v>1.7182899043954085E-2</v>
      </c>
      <c r="R114" s="52" t="s">
        <v>69</v>
      </c>
      <c r="S114" s="2">
        <v>25245</v>
      </c>
      <c r="T114" s="225">
        <v>5.596729532419796E-2</v>
      </c>
      <c r="U114" s="52" t="s">
        <v>69</v>
      </c>
      <c r="V114" s="2">
        <v>27</v>
      </c>
      <c r="W114" s="106">
        <v>7.9549807018060754E-3</v>
      </c>
      <c r="X114" s="114"/>
      <c r="Y114" s="2">
        <v>371585</v>
      </c>
      <c r="Z114" s="106">
        <v>7.3576110638701467E-2</v>
      </c>
      <c r="AA114" s="111"/>
      <c r="AB114" s="2">
        <v>77000</v>
      </c>
      <c r="AC114" s="106">
        <v>1.6513151545695322E-2</v>
      </c>
      <c r="AD114" s="111"/>
      <c r="AE114" s="2">
        <v>0</v>
      </c>
      <c r="AF114" s="106">
        <v>0</v>
      </c>
      <c r="AG114" s="111"/>
      <c r="AH114" s="52" t="s">
        <v>69</v>
      </c>
      <c r="AI114" s="2"/>
      <c r="AJ114" s="2"/>
      <c r="AK114" s="2"/>
      <c r="AL114" s="2">
        <v>54450</v>
      </c>
      <c r="AM114" s="2">
        <v>55400</v>
      </c>
      <c r="AN114" s="2"/>
      <c r="AO114" s="2"/>
      <c r="AP114" s="2">
        <v>24215</v>
      </c>
      <c r="AQ114" s="2"/>
      <c r="AR114" s="2"/>
      <c r="AS114" s="2"/>
      <c r="AT114" s="2"/>
      <c r="AU114" s="2"/>
      <c r="AV114" s="2"/>
      <c r="AW114" s="2">
        <v>224950</v>
      </c>
      <c r="AX114" s="2"/>
      <c r="AY114" s="2"/>
      <c r="AZ114" s="2">
        <v>2560</v>
      </c>
      <c r="BA114" s="2">
        <v>10010</v>
      </c>
      <c r="BB114" s="2">
        <v>371585</v>
      </c>
    </row>
    <row r="115" spans="1:54" x14ac:dyDescent="0.25">
      <c r="A115" s="2"/>
      <c r="B115" s="2"/>
      <c r="C115" s="2"/>
      <c r="D115" s="2" t="s">
        <v>70</v>
      </c>
      <c r="E115" s="2">
        <v>0</v>
      </c>
      <c r="F115" s="18">
        <v>0</v>
      </c>
      <c r="G115" s="2">
        <v>0</v>
      </c>
      <c r="H115" s="18">
        <v>0</v>
      </c>
      <c r="I115" s="20" t="s">
        <v>186</v>
      </c>
      <c r="J115" s="2">
        <v>0</v>
      </c>
      <c r="K115" s="18">
        <v>0</v>
      </c>
      <c r="L115" s="18">
        <v>0</v>
      </c>
      <c r="M115" s="20" t="s">
        <v>186</v>
      </c>
      <c r="N115" s="18">
        <v>0</v>
      </c>
      <c r="O115" s="18">
        <v>0</v>
      </c>
      <c r="P115" s="18">
        <v>0</v>
      </c>
      <c r="Q115" s="105">
        <v>1.217571364890866E-3</v>
      </c>
      <c r="R115" s="52" t="s">
        <v>70</v>
      </c>
      <c r="S115" s="2">
        <v>0</v>
      </c>
      <c r="T115" s="225">
        <v>0</v>
      </c>
      <c r="U115" s="52" t="s">
        <v>70</v>
      </c>
      <c r="V115" s="2">
        <v>290</v>
      </c>
      <c r="W115" s="106">
        <v>8.5442385315694883E-2</v>
      </c>
      <c r="X115" s="114"/>
      <c r="Y115" s="2">
        <v>21000</v>
      </c>
      <c r="Z115" s="106">
        <v>4.1581288895211881E-3</v>
      </c>
      <c r="AA115" s="111"/>
      <c r="AB115" s="2">
        <v>13500</v>
      </c>
      <c r="AC115" s="106">
        <v>2.8951629333361928E-3</v>
      </c>
      <c r="AD115" s="111"/>
      <c r="AE115" s="2">
        <v>0</v>
      </c>
      <c r="AF115" s="106">
        <v>0</v>
      </c>
      <c r="AG115" s="111"/>
      <c r="AH115" s="52" t="s">
        <v>70</v>
      </c>
      <c r="AI115" s="2"/>
      <c r="AJ115" s="2"/>
      <c r="AK115" s="2"/>
      <c r="AL115" s="2"/>
      <c r="AM115" s="2"/>
      <c r="AN115" s="2"/>
      <c r="AO115" s="2"/>
      <c r="AP115" s="2"/>
      <c r="AQ115" s="2"/>
      <c r="AR115" s="2"/>
      <c r="AS115" s="2"/>
      <c r="AT115" s="2"/>
      <c r="AU115" s="2"/>
      <c r="AV115" s="2">
        <v>21000</v>
      </c>
      <c r="AW115" s="2"/>
      <c r="AX115" s="2"/>
      <c r="AY115" s="2"/>
      <c r="AZ115" s="2"/>
      <c r="BA115" s="2"/>
      <c r="BB115" s="2">
        <v>21000</v>
      </c>
    </row>
    <row r="116" spans="1:54" x14ac:dyDescent="0.25">
      <c r="A116" s="2"/>
      <c r="B116" s="2"/>
      <c r="C116" s="2"/>
      <c r="D116" s="2" t="s">
        <v>71</v>
      </c>
      <c r="E116" s="2">
        <v>0</v>
      </c>
      <c r="F116" s="18">
        <v>0</v>
      </c>
      <c r="G116" s="2">
        <v>0</v>
      </c>
      <c r="H116" s="18">
        <v>0</v>
      </c>
      <c r="I116" s="2">
        <v>0</v>
      </c>
      <c r="J116" s="2">
        <v>0</v>
      </c>
      <c r="K116" s="18">
        <v>0</v>
      </c>
      <c r="L116" s="18">
        <v>0</v>
      </c>
      <c r="M116" s="18">
        <v>0</v>
      </c>
      <c r="N116" s="18">
        <v>0</v>
      </c>
      <c r="O116" s="18">
        <v>0</v>
      </c>
      <c r="P116" s="18">
        <v>0</v>
      </c>
      <c r="Q116" s="105">
        <v>0</v>
      </c>
      <c r="R116" s="52" t="s">
        <v>71</v>
      </c>
      <c r="S116" s="2">
        <v>0</v>
      </c>
      <c r="T116" s="225">
        <v>0</v>
      </c>
      <c r="U116" s="52" t="s">
        <v>71</v>
      </c>
      <c r="V116" s="2">
        <v>0</v>
      </c>
      <c r="W116" s="106">
        <v>0</v>
      </c>
      <c r="X116" s="114"/>
      <c r="Y116" s="2">
        <v>0</v>
      </c>
      <c r="Z116" s="106">
        <v>0</v>
      </c>
      <c r="AA116" s="111"/>
      <c r="AB116" s="2">
        <v>0</v>
      </c>
      <c r="AC116" s="106">
        <v>0</v>
      </c>
      <c r="AD116" s="111"/>
      <c r="AE116" s="2">
        <v>0</v>
      </c>
      <c r="AF116" s="106">
        <v>0</v>
      </c>
      <c r="AG116" s="111"/>
      <c r="AH116" s="52" t="s">
        <v>71</v>
      </c>
      <c r="AI116" s="2"/>
      <c r="AJ116" s="2"/>
      <c r="AK116" s="2"/>
      <c r="AL116" s="2"/>
      <c r="AM116" s="2"/>
      <c r="AN116" s="2"/>
      <c r="AO116" s="2"/>
      <c r="AP116" s="2"/>
      <c r="AQ116" s="2"/>
      <c r="AR116" s="2"/>
      <c r="AS116" s="2"/>
      <c r="AT116" s="2"/>
      <c r="AU116" s="2"/>
      <c r="AV116" s="2"/>
      <c r="AW116" s="2"/>
      <c r="AX116" s="2"/>
      <c r="AY116" s="2"/>
      <c r="AZ116" s="2"/>
      <c r="BA116" s="2"/>
      <c r="BB116" s="2">
        <v>0</v>
      </c>
    </row>
    <row r="117" spans="1:54" x14ac:dyDescent="0.25">
      <c r="A117" s="2"/>
      <c r="B117" s="2"/>
      <c r="C117" s="2"/>
      <c r="D117" s="2" t="s">
        <v>72</v>
      </c>
      <c r="E117" s="2">
        <v>0</v>
      </c>
      <c r="F117" s="18">
        <v>0</v>
      </c>
      <c r="G117" s="2">
        <v>0</v>
      </c>
      <c r="H117" s="18">
        <v>0</v>
      </c>
      <c r="I117" s="2">
        <v>0</v>
      </c>
      <c r="J117" s="20" t="s">
        <v>186</v>
      </c>
      <c r="K117" s="18">
        <v>0</v>
      </c>
      <c r="L117" s="18">
        <v>0</v>
      </c>
      <c r="M117" s="18">
        <v>0</v>
      </c>
      <c r="N117" s="18">
        <v>0</v>
      </c>
      <c r="O117" s="18">
        <v>0</v>
      </c>
      <c r="P117" s="18">
        <v>0</v>
      </c>
      <c r="Q117" s="105">
        <v>1.4454438453538794E-3</v>
      </c>
      <c r="R117" s="52" t="s">
        <v>72</v>
      </c>
      <c r="S117" s="2">
        <v>0</v>
      </c>
      <c r="T117" s="225">
        <v>0</v>
      </c>
      <c r="U117" s="52" t="s">
        <v>72</v>
      </c>
      <c r="V117" s="2">
        <v>0</v>
      </c>
      <c r="W117" s="106">
        <v>0</v>
      </c>
      <c r="X117" s="114"/>
      <c r="Y117" s="2">
        <v>10400</v>
      </c>
      <c r="Z117" s="106">
        <v>2.0592638310009694E-3</v>
      </c>
      <c r="AA117" s="111"/>
      <c r="AB117" s="2">
        <v>0</v>
      </c>
      <c r="AC117" s="106">
        <v>0</v>
      </c>
      <c r="AD117" s="111"/>
      <c r="AE117" s="2">
        <v>0</v>
      </c>
      <c r="AF117" s="106">
        <v>0</v>
      </c>
      <c r="AG117" s="111"/>
      <c r="AH117" s="52" t="s">
        <v>72</v>
      </c>
      <c r="AI117" s="2"/>
      <c r="AJ117" s="2"/>
      <c r="AK117" s="2"/>
      <c r="AL117" s="2"/>
      <c r="AM117" s="2"/>
      <c r="AN117" s="2"/>
      <c r="AO117" s="2"/>
      <c r="AP117" s="2"/>
      <c r="AQ117" s="2"/>
      <c r="AR117" s="2"/>
      <c r="AS117" s="2"/>
      <c r="AT117" s="2"/>
      <c r="AU117" s="2"/>
      <c r="AV117" s="2">
        <v>10400</v>
      </c>
      <c r="AW117" s="2"/>
      <c r="AX117" s="2"/>
      <c r="AY117" s="2"/>
      <c r="AZ117" s="2"/>
      <c r="BA117" s="2"/>
      <c r="BB117" s="2">
        <v>10400</v>
      </c>
    </row>
    <row r="118" spans="1:54" x14ac:dyDescent="0.25">
      <c r="A118" s="2"/>
      <c r="B118" s="2"/>
      <c r="C118" s="2"/>
      <c r="D118" s="2" t="s">
        <v>74</v>
      </c>
      <c r="E118" s="2">
        <v>0</v>
      </c>
      <c r="F118" s="18">
        <v>0</v>
      </c>
      <c r="G118" s="2">
        <v>0</v>
      </c>
      <c r="H118" s="18">
        <v>0</v>
      </c>
      <c r="I118" s="2">
        <v>0</v>
      </c>
      <c r="J118" s="2">
        <v>0</v>
      </c>
      <c r="K118" s="18">
        <v>0</v>
      </c>
      <c r="L118" s="18">
        <v>0</v>
      </c>
      <c r="M118" s="18">
        <v>0</v>
      </c>
      <c r="N118" s="18">
        <v>0</v>
      </c>
      <c r="O118" s="18">
        <v>0</v>
      </c>
      <c r="P118" s="18">
        <v>0</v>
      </c>
      <c r="Q118" s="105">
        <v>0</v>
      </c>
      <c r="R118" s="52" t="s">
        <v>74</v>
      </c>
      <c r="S118" s="2">
        <v>0</v>
      </c>
      <c r="T118" s="225">
        <v>0</v>
      </c>
      <c r="U118" s="52" t="s">
        <v>74</v>
      </c>
      <c r="V118" s="2">
        <v>0</v>
      </c>
      <c r="W118" s="106">
        <v>0</v>
      </c>
      <c r="X118" s="114"/>
      <c r="Y118" s="2">
        <v>0</v>
      </c>
      <c r="Z118" s="106">
        <v>0</v>
      </c>
      <c r="AA118" s="111"/>
      <c r="AB118" s="2">
        <v>0</v>
      </c>
      <c r="AC118" s="106">
        <v>0</v>
      </c>
      <c r="AD118" s="111"/>
      <c r="AE118" s="2">
        <v>0</v>
      </c>
      <c r="AF118" s="106">
        <v>0</v>
      </c>
      <c r="AG118" s="111"/>
      <c r="AH118" s="52" t="s">
        <v>74</v>
      </c>
      <c r="AI118" s="2"/>
      <c r="AJ118" s="2"/>
      <c r="AK118" s="2"/>
      <c r="AL118" s="2"/>
      <c r="AM118" s="2"/>
      <c r="AN118" s="2"/>
      <c r="AO118" s="2"/>
      <c r="AP118" s="2"/>
      <c r="AQ118" s="2"/>
      <c r="AR118" s="2"/>
      <c r="AS118" s="2"/>
      <c r="AT118" s="2"/>
      <c r="AU118" s="2"/>
      <c r="AV118" s="2"/>
      <c r="AW118" s="2"/>
      <c r="AX118" s="2"/>
      <c r="AY118" s="2"/>
      <c r="AZ118" s="2"/>
      <c r="BA118" s="2"/>
      <c r="BB118" s="2">
        <v>0</v>
      </c>
    </row>
    <row r="119" spans="1:54" x14ac:dyDescent="0.25">
      <c r="A119" s="2"/>
      <c r="B119" s="2"/>
      <c r="C119" s="2"/>
      <c r="D119" s="2" t="s">
        <v>75</v>
      </c>
      <c r="E119" s="2">
        <v>0</v>
      </c>
      <c r="F119" s="18">
        <v>0</v>
      </c>
      <c r="G119" s="2">
        <v>0</v>
      </c>
      <c r="H119" s="18">
        <v>0</v>
      </c>
      <c r="I119" s="2">
        <v>0</v>
      </c>
      <c r="J119" s="2">
        <v>0</v>
      </c>
      <c r="K119" s="18">
        <v>0</v>
      </c>
      <c r="L119" s="18">
        <v>0</v>
      </c>
      <c r="M119" s="20" t="s">
        <v>186</v>
      </c>
      <c r="N119" s="18">
        <v>0</v>
      </c>
      <c r="O119" s="20" t="s">
        <v>186</v>
      </c>
      <c r="P119" s="18">
        <v>0</v>
      </c>
      <c r="Q119" s="105">
        <v>1.3198455801028447E-3</v>
      </c>
      <c r="R119" s="52" t="s">
        <v>75</v>
      </c>
      <c r="S119" s="2">
        <v>0</v>
      </c>
      <c r="T119" s="225">
        <v>0</v>
      </c>
      <c r="U119" s="52" t="s">
        <v>75</v>
      </c>
      <c r="V119" s="2">
        <v>0</v>
      </c>
      <c r="W119" s="106">
        <v>0</v>
      </c>
      <c r="X119" s="114"/>
      <c r="Y119" s="2">
        <v>0</v>
      </c>
      <c r="Z119" s="106">
        <v>0</v>
      </c>
      <c r="AA119" s="111"/>
      <c r="AB119" s="2">
        <v>0</v>
      </c>
      <c r="AC119" s="106">
        <v>0</v>
      </c>
      <c r="AD119" s="111"/>
      <c r="AE119" s="2">
        <v>0</v>
      </c>
      <c r="AF119" s="106">
        <v>0</v>
      </c>
      <c r="AG119" s="111"/>
      <c r="AH119" s="52" t="s">
        <v>75</v>
      </c>
      <c r="AI119" s="2"/>
      <c r="AJ119" s="2"/>
      <c r="AK119" s="2"/>
      <c r="AL119" s="2"/>
      <c r="AM119" s="2"/>
      <c r="AN119" s="2"/>
      <c r="AO119" s="2"/>
      <c r="AP119" s="2"/>
      <c r="AQ119" s="2"/>
      <c r="AR119" s="2"/>
      <c r="AS119" s="2"/>
      <c r="AT119" s="2"/>
      <c r="AU119" s="2"/>
      <c r="AV119" s="2"/>
      <c r="AW119" s="2"/>
      <c r="AX119" s="2"/>
      <c r="AY119" s="2"/>
      <c r="AZ119" s="2"/>
      <c r="BA119" s="2"/>
      <c r="BB119" s="2">
        <v>0</v>
      </c>
    </row>
    <row r="120" spans="1:54" x14ac:dyDescent="0.25">
      <c r="A120" s="2"/>
      <c r="B120" s="2"/>
      <c r="C120" s="2"/>
      <c r="D120" s="2" t="s">
        <v>76</v>
      </c>
      <c r="E120" s="2">
        <v>0</v>
      </c>
      <c r="F120" s="18">
        <v>0</v>
      </c>
      <c r="G120" s="20" t="s">
        <v>186</v>
      </c>
      <c r="H120" s="18">
        <v>0</v>
      </c>
      <c r="I120" s="2">
        <v>0</v>
      </c>
      <c r="J120" s="2">
        <v>24400</v>
      </c>
      <c r="K120" s="18">
        <v>0</v>
      </c>
      <c r="L120" s="18">
        <v>0</v>
      </c>
      <c r="M120" s="20" t="s">
        <v>186</v>
      </c>
      <c r="N120" s="18">
        <v>10416</v>
      </c>
      <c r="O120" s="18">
        <v>0</v>
      </c>
      <c r="P120" s="19">
        <v>34816</v>
      </c>
      <c r="Q120" s="105">
        <v>9.3932696661394102E-3</v>
      </c>
      <c r="R120" s="52" t="s">
        <v>76</v>
      </c>
      <c r="S120" s="2">
        <v>8892</v>
      </c>
      <c r="T120" s="225">
        <v>1.9713257675688978E-2</v>
      </c>
      <c r="U120" s="52" t="s">
        <v>76</v>
      </c>
      <c r="V120" s="2">
        <v>0</v>
      </c>
      <c r="W120" s="106">
        <v>0</v>
      </c>
      <c r="X120" s="114"/>
      <c r="Y120" s="2">
        <v>2500</v>
      </c>
      <c r="Z120" s="106">
        <v>4.9501534399061769E-4</v>
      </c>
      <c r="AA120" s="111"/>
      <c r="AB120" s="2">
        <v>11450</v>
      </c>
      <c r="AC120" s="106">
        <v>2.4555270804962523E-3</v>
      </c>
      <c r="AD120" s="111"/>
      <c r="AE120" s="2">
        <v>250</v>
      </c>
      <c r="AF120" s="106">
        <v>3.2480187085877611E-2</v>
      </c>
      <c r="AG120" s="111"/>
      <c r="AH120" s="52" t="s">
        <v>76</v>
      </c>
      <c r="AI120" s="2"/>
      <c r="AJ120" s="2"/>
      <c r="AK120" s="2"/>
      <c r="AL120" s="2"/>
      <c r="AM120" s="2"/>
      <c r="AN120" s="2"/>
      <c r="AO120" s="2"/>
      <c r="AP120" s="2"/>
      <c r="AQ120" s="2"/>
      <c r="AR120" s="2"/>
      <c r="AS120" s="2"/>
      <c r="AT120" s="2"/>
      <c r="AU120" s="2"/>
      <c r="AV120" s="2">
        <v>2500</v>
      </c>
      <c r="AW120" s="2"/>
      <c r="AX120" s="2"/>
      <c r="AY120" s="2"/>
      <c r="AZ120" s="2"/>
      <c r="BA120" s="2"/>
      <c r="BB120" s="2">
        <v>2500</v>
      </c>
    </row>
    <row r="121" spans="1:54" x14ac:dyDescent="0.25">
      <c r="A121" s="2"/>
      <c r="B121" s="2"/>
      <c r="C121" s="2"/>
      <c r="D121" s="2" t="s">
        <v>77</v>
      </c>
      <c r="E121" s="2">
        <v>0</v>
      </c>
      <c r="F121" s="18">
        <v>0</v>
      </c>
      <c r="G121" s="2">
        <v>0</v>
      </c>
      <c r="H121" s="18">
        <v>0</v>
      </c>
      <c r="I121" s="2">
        <v>0</v>
      </c>
      <c r="J121" s="2">
        <v>0</v>
      </c>
      <c r="K121" s="18">
        <v>0</v>
      </c>
      <c r="L121" s="18">
        <v>0</v>
      </c>
      <c r="M121" s="18">
        <v>0</v>
      </c>
      <c r="N121" s="18">
        <v>0</v>
      </c>
      <c r="O121" s="18">
        <v>0</v>
      </c>
      <c r="P121" s="18">
        <v>0</v>
      </c>
      <c r="Q121" s="105">
        <v>0</v>
      </c>
      <c r="R121" s="52" t="s">
        <v>77</v>
      </c>
      <c r="S121" s="2">
        <v>0</v>
      </c>
      <c r="T121" s="225">
        <v>0</v>
      </c>
      <c r="U121" s="52" t="s">
        <v>77</v>
      </c>
      <c r="V121" s="2">
        <v>0</v>
      </c>
      <c r="W121" s="106">
        <v>0</v>
      </c>
      <c r="X121" s="114"/>
      <c r="Y121" s="2">
        <v>15870</v>
      </c>
      <c r="Z121" s="106">
        <v>3.142357403652441E-3</v>
      </c>
      <c r="AA121" s="111"/>
      <c r="AB121" s="2">
        <v>0</v>
      </c>
      <c r="AC121" s="106">
        <v>0</v>
      </c>
      <c r="AD121" s="111"/>
      <c r="AE121" s="2">
        <v>0</v>
      </c>
      <c r="AF121" s="106">
        <v>0</v>
      </c>
      <c r="AG121" s="111"/>
      <c r="AH121" s="52" t="s">
        <v>77</v>
      </c>
      <c r="AI121" s="2"/>
      <c r="AJ121" s="2"/>
      <c r="AK121" s="2"/>
      <c r="AL121" s="2"/>
      <c r="AM121" s="2"/>
      <c r="AN121" s="2">
        <v>12500</v>
      </c>
      <c r="AO121" s="2"/>
      <c r="AP121" s="2"/>
      <c r="AQ121" s="2"/>
      <c r="AR121" s="2"/>
      <c r="AS121" s="2"/>
      <c r="AT121" s="2"/>
      <c r="AU121" s="2"/>
      <c r="AV121" s="2">
        <v>3370</v>
      </c>
      <c r="AW121" s="2"/>
      <c r="AX121" s="2"/>
      <c r="AY121" s="2"/>
      <c r="AZ121" s="2"/>
      <c r="BA121" s="2"/>
      <c r="BB121" s="2">
        <v>15870</v>
      </c>
    </row>
    <row r="122" spans="1:54" x14ac:dyDescent="0.25">
      <c r="A122" s="2"/>
      <c r="B122" s="2"/>
      <c r="C122" s="2"/>
      <c r="D122" s="2" t="s">
        <v>79</v>
      </c>
      <c r="E122" s="2">
        <v>0</v>
      </c>
      <c r="F122" s="18">
        <v>0</v>
      </c>
      <c r="G122" s="2">
        <v>0</v>
      </c>
      <c r="H122" s="18">
        <v>0</v>
      </c>
      <c r="I122" s="2">
        <v>0</v>
      </c>
      <c r="J122" s="2">
        <v>0</v>
      </c>
      <c r="K122" s="18">
        <v>0</v>
      </c>
      <c r="L122" s="18">
        <v>0</v>
      </c>
      <c r="M122" s="18">
        <v>0</v>
      </c>
      <c r="N122" s="18">
        <v>0</v>
      </c>
      <c r="O122" s="18">
        <v>0</v>
      </c>
      <c r="P122" s="18">
        <v>0</v>
      </c>
      <c r="Q122" s="105">
        <v>0</v>
      </c>
      <c r="R122" s="52" t="s">
        <v>79</v>
      </c>
      <c r="S122" s="2">
        <v>0</v>
      </c>
      <c r="T122" s="225">
        <v>0</v>
      </c>
      <c r="U122" s="52" t="s">
        <v>79</v>
      </c>
      <c r="V122" s="2">
        <v>6.4</v>
      </c>
      <c r="W122" s="106">
        <v>1.8856250552429217E-3</v>
      </c>
      <c r="X122" s="114"/>
      <c r="Y122" s="2">
        <v>0</v>
      </c>
      <c r="Z122" s="106">
        <v>0</v>
      </c>
      <c r="AA122" s="111"/>
      <c r="AB122" s="2">
        <v>0</v>
      </c>
      <c r="AC122" s="106">
        <v>0</v>
      </c>
      <c r="AD122" s="111"/>
      <c r="AE122" s="2">
        <v>0</v>
      </c>
      <c r="AF122" s="106">
        <v>0</v>
      </c>
      <c r="AG122" s="111"/>
      <c r="AH122" s="52" t="s">
        <v>79</v>
      </c>
      <c r="AI122" s="2"/>
      <c r="AJ122" s="2"/>
      <c r="AK122" s="2"/>
      <c r="AL122" s="2"/>
      <c r="AM122" s="2"/>
      <c r="AN122" s="2"/>
      <c r="AO122" s="2"/>
      <c r="AP122" s="2"/>
      <c r="AQ122" s="2"/>
      <c r="AR122" s="2"/>
      <c r="AS122" s="2"/>
      <c r="AT122" s="2"/>
      <c r="AU122" s="2"/>
      <c r="AV122" s="2"/>
      <c r="AW122" s="2"/>
      <c r="AX122" s="2"/>
      <c r="AY122" s="2"/>
      <c r="AZ122" s="2"/>
      <c r="BA122" s="2"/>
      <c r="BB122" s="2">
        <v>0</v>
      </c>
    </row>
    <row r="123" spans="1:54" x14ac:dyDescent="0.25">
      <c r="A123" s="2"/>
      <c r="B123" s="2"/>
      <c r="C123" s="2"/>
      <c r="D123" s="2" t="s">
        <v>78</v>
      </c>
      <c r="E123" s="2">
        <v>0</v>
      </c>
      <c r="F123" s="18">
        <v>0</v>
      </c>
      <c r="G123" s="2">
        <v>0</v>
      </c>
      <c r="H123" s="18">
        <v>0</v>
      </c>
      <c r="I123" s="2">
        <v>0</v>
      </c>
      <c r="J123" s="2">
        <v>0</v>
      </c>
      <c r="K123" s="18">
        <v>0</v>
      </c>
      <c r="L123" s="18">
        <v>0</v>
      </c>
      <c r="M123" s="18">
        <v>0</v>
      </c>
      <c r="N123" s="18">
        <v>0</v>
      </c>
      <c r="O123" s="20" t="s">
        <v>186</v>
      </c>
      <c r="P123" s="18">
        <v>0</v>
      </c>
      <c r="Q123" s="105">
        <v>1.0812025209871152E-4</v>
      </c>
      <c r="R123" s="52" t="s">
        <v>78</v>
      </c>
      <c r="S123" s="2">
        <v>1193</v>
      </c>
      <c r="T123" s="225">
        <v>2.6448399018327655E-3</v>
      </c>
      <c r="U123" s="52" t="s">
        <v>78</v>
      </c>
      <c r="V123" s="2">
        <v>133</v>
      </c>
      <c r="W123" s="106">
        <v>3.9185645679266967E-2</v>
      </c>
      <c r="X123" s="114"/>
      <c r="Y123" s="2">
        <v>3950</v>
      </c>
      <c r="Z123" s="106">
        <v>7.8212424350517591E-4</v>
      </c>
      <c r="AA123" s="111"/>
      <c r="AB123" s="2">
        <v>8800</v>
      </c>
      <c r="AC123" s="106">
        <v>1.8872173195080368E-3</v>
      </c>
      <c r="AD123" s="111"/>
      <c r="AE123" s="2">
        <v>0</v>
      </c>
      <c r="AF123" s="106">
        <v>0</v>
      </c>
      <c r="AG123" s="111"/>
      <c r="AH123" s="52" t="s">
        <v>78</v>
      </c>
      <c r="AI123" s="2"/>
      <c r="AJ123" s="2"/>
      <c r="AK123" s="2"/>
      <c r="AL123" s="2"/>
      <c r="AM123" s="2"/>
      <c r="AN123" s="2"/>
      <c r="AO123" s="2"/>
      <c r="AP123" s="2"/>
      <c r="AQ123" s="2"/>
      <c r="AR123" s="2"/>
      <c r="AS123" s="2"/>
      <c r="AT123" s="2"/>
      <c r="AU123" s="2"/>
      <c r="AV123" s="2">
        <v>3950</v>
      </c>
      <c r="AW123" s="2"/>
      <c r="AX123" s="2"/>
      <c r="AY123" s="2"/>
      <c r="AZ123" s="2"/>
      <c r="BA123" s="2"/>
      <c r="BB123" s="2">
        <v>3950</v>
      </c>
    </row>
    <row r="124" spans="1:54" x14ac:dyDescent="0.25">
      <c r="A124" s="2"/>
      <c r="B124" s="2"/>
      <c r="C124" s="2"/>
      <c r="D124" s="2" t="s">
        <v>81</v>
      </c>
      <c r="E124" s="20" t="s">
        <v>186</v>
      </c>
      <c r="F124" s="18">
        <v>0</v>
      </c>
      <c r="G124" s="20" t="s">
        <v>186</v>
      </c>
      <c r="H124" s="18">
        <v>0</v>
      </c>
      <c r="I124" s="2">
        <v>734265</v>
      </c>
      <c r="J124" s="2">
        <v>0</v>
      </c>
      <c r="K124" s="20" t="s">
        <v>186</v>
      </c>
      <c r="L124" s="20" t="s">
        <v>186</v>
      </c>
      <c r="M124" s="20" t="s">
        <v>186</v>
      </c>
      <c r="N124" s="18">
        <v>0</v>
      </c>
      <c r="O124" s="18">
        <v>0</v>
      </c>
      <c r="P124" s="19">
        <v>734265</v>
      </c>
      <c r="Q124" s="105">
        <v>5.6526334412841835E-2</v>
      </c>
      <c r="R124" s="52" t="s">
        <v>81</v>
      </c>
      <c r="S124" s="2">
        <v>99220</v>
      </c>
      <c r="T124" s="225">
        <v>0.21996732192778456</v>
      </c>
      <c r="U124" s="52" t="s">
        <v>81</v>
      </c>
      <c r="V124" s="56">
        <v>1550</v>
      </c>
      <c r="W124" s="106">
        <v>0.45667481806664506</v>
      </c>
      <c r="X124" s="114"/>
      <c r="Y124" s="2">
        <v>729622.5</v>
      </c>
      <c r="Z124" s="106">
        <v>0.14446973312831779</v>
      </c>
      <c r="AA124" s="111"/>
      <c r="AB124" s="2">
        <v>229000</v>
      </c>
      <c r="AC124" s="106">
        <v>4.9110541609925049E-2</v>
      </c>
      <c r="AD124" s="111"/>
      <c r="AE124" s="2">
        <v>0</v>
      </c>
      <c r="AF124" s="106">
        <v>0</v>
      </c>
      <c r="AG124" s="111"/>
      <c r="AH124" s="52" t="s">
        <v>81</v>
      </c>
      <c r="AI124" s="2">
        <v>8600</v>
      </c>
      <c r="AJ124" s="2"/>
      <c r="AK124" s="2"/>
      <c r="AL124" s="2">
        <v>58575</v>
      </c>
      <c r="AM124" s="2">
        <v>261600</v>
      </c>
      <c r="AN124" s="2">
        <v>12000</v>
      </c>
      <c r="AO124" s="2"/>
      <c r="AP124" s="2">
        <v>7377.5</v>
      </c>
      <c r="AQ124" s="2"/>
      <c r="AR124" s="2"/>
      <c r="AS124" s="2">
        <v>9800</v>
      </c>
      <c r="AT124" s="2"/>
      <c r="AU124" s="2"/>
      <c r="AV124" s="2">
        <v>12700</v>
      </c>
      <c r="AW124" s="2">
        <v>314400</v>
      </c>
      <c r="AX124" s="2"/>
      <c r="AY124" s="2"/>
      <c r="AZ124" s="2">
        <v>38870</v>
      </c>
      <c r="BA124" s="2">
        <v>5700</v>
      </c>
      <c r="BB124" s="2">
        <v>729623</v>
      </c>
    </row>
    <row r="125" spans="1:54" x14ac:dyDescent="0.25">
      <c r="A125" s="2"/>
      <c r="B125" s="2"/>
      <c r="C125" s="2"/>
      <c r="D125" s="2" t="s">
        <v>83</v>
      </c>
      <c r="E125" s="2">
        <v>0</v>
      </c>
      <c r="F125" s="18">
        <v>0</v>
      </c>
      <c r="G125" s="2">
        <v>0</v>
      </c>
      <c r="H125" s="18">
        <v>0</v>
      </c>
      <c r="I125" s="2">
        <v>0</v>
      </c>
      <c r="J125" s="2">
        <v>0</v>
      </c>
      <c r="K125" s="18">
        <v>0</v>
      </c>
      <c r="L125" s="18">
        <v>0</v>
      </c>
      <c r="M125" s="18">
        <v>0</v>
      </c>
      <c r="N125" s="18">
        <v>0</v>
      </c>
      <c r="O125" s="18">
        <v>0</v>
      </c>
      <c r="P125" s="18">
        <v>0</v>
      </c>
      <c r="Q125" s="105">
        <v>0</v>
      </c>
      <c r="R125" s="52" t="s">
        <v>83</v>
      </c>
      <c r="S125" s="2">
        <v>0</v>
      </c>
      <c r="T125" s="225">
        <v>0</v>
      </c>
      <c r="U125" s="52" t="s">
        <v>83</v>
      </c>
      <c r="V125" s="2">
        <v>65</v>
      </c>
      <c r="W125" s="106">
        <v>1.9150879467310922E-2</v>
      </c>
      <c r="X125" s="114"/>
      <c r="Y125" s="2">
        <v>6600</v>
      </c>
      <c r="Z125" s="106">
        <v>1.3068405081352306E-3</v>
      </c>
      <c r="AA125" s="111"/>
      <c r="AB125" s="2">
        <v>0</v>
      </c>
      <c r="AC125" s="106">
        <v>0</v>
      </c>
      <c r="AD125" s="111"/>
      <c r="AE125" s="2">
        <v>0</v>
      </c>
      <c r="AF125" s="106">
        <v>0</v>
      </c>
      <c r="AG125" s="111"/>
      <c r="AH125" s="52" t="s">
        <v>83</v>
      </c>
      <c r="AI125" s="2"/>
      <c r="AJ125" s="2"/>
      <c r="AK125" s="2"/>
      <c r="AL125" s="2"/>
      <c r="AM125" s="2"/>
      <c r="AN125" s="2"/>
      <c r="AO125" s="2"/>
      <c r="AP125" s="2"/>
      <c r="AQ125" s="2"/>
      <c r="AR125" s="2"/>
      <c r="AS125" s="2"/>
      <c r="AT125" s="2"/>
      <c r="AU125" s="2"/>
      <c r="AV125" s="2">
        <v>6600</v>
      </c>
      <c r="AW125" s="2"/>
      <c r="AX125" s="2"/>
      <c r="AY125" s="2"/>
      <c r="AZ125" s="2"/>
      <c r="BA125" s="2"/>
      <c r="BB125" s="2">
        <v>6600</v>
      </c>
    </row>
    <row r="126" spans="1:54" x14ac:dyDescent="0.25">
      <c r="A126" s="2"/>
      <c r="B126" s="2"/>
      <c r="C126" s="2"/>
      <c r="D126" s="2" t="s">
        <v>82</v>
      </c>
      <c r="E126" s="2">
        <v>0</v>
      </c>
      <c r="F126" s="18">
        <v>0</v>
      </c>
      <c r="G126" s="18">
        <v>125622</v>
      </c>
      <c r="H126" s="18">
        <v>0</v>
      </c>
      <c r="I126" s="2">
        <v>462346</v>
      </c>
      <c r="J126" s="20" t="s">
        <v>186</v>
      </c>
      <c r="K126" s="20" t="s">
        <v>186</v>
      </c>
      <c r="L126" s="19">
        <v>47746</v>
      </c>
      <c r="M126" s="19">
        <v>322875</v>
      </c>
      <c r="N126" s="18">
        <v>0</v>
      </c>
      <c r="O126" s="18">
        <v>0</v>
      </c>
      <c r="P126" s="19">
        <v>958589</v>
      </c>
      <c r="Q126" s="105">
        <v>6.2019134093697081E-2</v>
      </c>
      <c r="R126" s="52" t="s">
        <v>82</v>
      </c>
      <c r="S126" s="2">
        <v>29750</v>
      </c>
      <c r="T126" s="225">
        <v>6.5954725129526215E-2</v>
      </c>
      <c r="U126" s="52" t="s">
        <v>82</v>
      </c>
      <c r="V126" s="2">
        <v>10.9</v>
      </c>
      <c r="W126" s="106">
        <v>3.211455172210601E-3</v>
      </c>
      <c r="X126" s="114"/>
      <c r="Y126" s="2">
        <v>271950</v>
      </c>
      <c r="Z126" s="106">
        <v>5.3847769119299393E-2</v>
      </c>
      <c r="AA126" s="111"/>
      <c r="AB126" s="2">
        <v>0</v>
      </c>
      <c r="AC126" s="106">
        <v>0</v>
      </c>
      <c r="AD126" s="111"/>
      <c r="AE126" s="2">
        <v>0</v>
      </c>
      <c r="AF126" s="106">
        <v>0</v>
      </c>
      <c r="AG126" s="111"/>
      <c r="AH126" s="52" t="s">
        <v>82</v>
      </c>
      <c r="AI126" s="2"/>
      <c r="AJ126" s="2"/>
      <c r="AK126" s="2"/>
      <c r="AL126" s="2"/>
      <c r="AM126" s="2"/>
      <c r="AN126" s="2">
        <v>4700</v>
      </c>
      <c r="AO126" s="2"/>
      <c r="AP126" s="2">
        <v>267250</v>
      </c>
      <c r="AQ126" s="2"/>
      <c r="AR126" s="2"/>
      <c r="AS126" s="2"/>
      <c r="AT126" s="2"/>
      <c r="AU126" s="2"/>
      <c r="AV126" s="2"/>
      <c r="AW126" s="2"/>
      <c r="AX126" s="2"/>
      <c r="AY126" s="2"/>
      <c r="AZ126" s="2"/>
      <c r="BA126" s="2"/>
      <c r="BB126" s="2">
        <v>271950</v>
      </c>
    </row>
    <row r="127" spans="1:54" x14ac:dyDescent="0.25">
      <c r="A127" s="2"/>
      <c r="B127" s="2"/>
      <c r="C127" s="2"/>
      <c r="D127" s="2" t="s">
        <v>85</v>
      </c>
      <c r="E127" s="2">
        <v>0</v>
      </c>
      <c r="F127" s="18">
        <v>0</v>
      </c>
      <c r="G127" s="2">
        <v>0</v>
      </c>
      <c r="H127" s="18">
        <v>0</v>
      </c>
      <c r="I127" s="2">
        <v>0</v>
      </c>
      <c r="J127" s="2">
        <v>0</v>
      </c>
      <c r="K127" s="18">
        <v>0</v>
      </c>
      <c r="L127" s="18">
        <v>0</v>
      </c>
      <c r="M127" s="18">
        <v>0</v>
      </c>
      <c r="N127" s="18">
        <v>0</v>
      </c>
      <c r="O127" s="18">
        <v>0</v>
      </c>
      <c r="P127" s="18">
        <v>0</v>
      </c>
      <c r="Q127" s="105">
        <v>0</v>
      </c>
      <c r="R127" s="52" t="s">
        <v>85</v>
      </c>
      <c r="S127" s="2">
        <v>0</v>
      </c>
      <c r="T127" s="225">
        <v>0</v>
      </c>
      <c r="U127" s="52" t="s">
        <v>85</v>
      </c>
      <c r="V127" s="2">
        <v>0</v>
      </c>
      <c r="W127" s="106">
        <v>0</v>
      </c>
      <c r="X127" s="114"/>
      <c r="Y127" s="2">
        <v>0</v>
      </c>
      <c r="Z127" s="106">
        <v>0</v>
      </c>
      <c r="AA127" s="111"/>
      <c r="AB127" s="2">
        <v>0</v>
      </c>
      <c r="AC127" s="106">
        <v>0</v>
      </c>
      <c r="AD127" s="111"/>
      <c r="AE127" s="2">
        <v>0</v>
      </c>
      <c r="AF127" s="106">
        <v>0</v>
      </c>
      <c r="AG127" s="111"/>
      <c r="AH127" s="52" t="s">
        <v>85</v>
      </c>
      <c r="AI127" s="2"/>
      <c r="AJ127" s="2"/>
      <c r="AK127" s="2"/>
      <c r="AL127" s="2"/>
      <c r="AM127" s="2"/>
      <c r="AN127" s="2"/>
      <c r="AO127" s="2"/>
      <c r="AP127" s="2"/>
      <c r="AQ127" s="2"/>
      <c r="AR127" s="2"/>
      <c r="AS127" s="2"/>
      <c r="AT127" s="2"/>
      <c r="AU127" s="2"/>
      <c r="AV127" s="2"/>
      <c r="AW127" s="2"/>
      <c r="AX127" s="2"/>
      <c r="AY127" s="2"/>
      <c r="AZ127" s="2"/>
      <c r="BA127" s="2"/>
      <c r="BB127" s="2">
        <v>0</v>
      </c>
    </row>
    <row r="128" spans="1:54" x14ac:dyDescent="0.25">
      <c r="A128" s="2"/>
      <c r="B128" s="2"/>
      <c r="C128" s="2"/>
      <c r="D128" s="2" t="s">
        <v>22</v>
      </c>
      <c r="E128" s="2">
        <v>0</v>
      </c>
      <c r="F128" s="18">
        <v>0</v>
      </c>
      <c r="G128" s="2">
        <v>0</v>
      </c>
      <c r="H128" s="18">
        <v>0</v>
      </c>
      <c r="I128" s="2">
        <v>0</v>
      </c>
      <c r="J128" s="2">
        <v>0</v>
      </c>
      <c r="K128" s="18">
        <v>0</v>
      </c>
      <c r="L128" s="18">
        <v>0</v>
      </c>
      <c r="M128" s="18">
        <v>0</v>
      </c>
      <c r="N128" s="18">
        <v>0</v>
      </c>
      <c r="O128" s="18">
        <v>0</v>
      </c>
      <c r="P128" s="18">
        <v>0</v>
      </c>
      <c r="Q128" s="105">
        <v>0</v>
      </c>
      <c r="R128" s="52" t="s">
        <v>22</v>
      </c>
      <c r="S128" s="2">
        <v>0</v>
      </c>
      <c r="T128" s="225">
        <v>0</v>
      </c>
      <c r="U128" s="52" t="s">
        <v>22</v>
      </c>
      <c r="V128" s="2">
        <v>0</v>
      </c>
      <c r="W128" s="106">
        <v>0</v>
      </c>
      <c r="X128" s="114"/>
      <c r="Y128" s="2">
        <v>0</v>
      </c>
      <c r="Z128" s="106">
        <v>0</v>
      </c>
      <c r="AA128" s="111"/>
      <c r="AB128" s="2">
        <v>0</v>
      </c>
      <c r="AC128" s="106">
        <v>0</v>
      </c>
      <c r="AD128" s="111"/>
      <c r="AE128" s="2">
        <v>0</v>
      </c>
      <c r="AF128" s="106">
        <v>0</v>
      </c>
      <c r="AG128" s="111"/>
      <c r="AH128" s="52" t="s">
        <v>22</v>
      </c>
      <c r="AI128" s="2"/>
      <c r="AJ128" s="2"/>
      <c r="AK128" s="2"/>
      <c r="AL128" s="2"/>
      <c r="AM128" s="2"/>
      <c r="AN128" s="2"/>
      <c r="AO128" s="2"/>
      <c r="AP128" s="2"/>
      <c r="AQ128" s="2"/>
      <c r="AR128" s="2"/>
      <c r="AS128" s="2"/>
      <c r="AT128" s="2"/>
      <c r="AU128" s="2"/>
      <c r="AV128" s="2"/>
      <c r="AW128" s="2"/>
      <c r="AX128" s="2"/>
      <c r="AY128" s="2"/>
      <c r="AZ128" s="2"/>
      <c r="BA128" s="2"/>
      <c r="BB128" s="2">
        <v>0</v>
      </c>
    </row>
    <row r="129" spans="1:54" x14ac:dyDescent="0.25">
      <c r="A129" s="2"/>
      <c r="B129" s="2"/>
      <c r="C129" s="2"/>
      <c r="D129" s="2" t="s">
        <v>39</v>
      </c>
      <c r="E129" s="2">
        <v>0</v>
      </c>
      <c r="F129" s="18">
        <v>0</v>
      </c>
      <c r="G129" s="2">
        <v>0</v>
      </c>
      <c r="H129" s="18">
        <v>0</v>
      </c>
      <c r="I129" s="2">
        <v>0</v>
      </c>
      <c r="J129" s="2">
        <v>0</v>
      </c>
      <c r="K129" s="18">
        <v>0</v>
      </c>
      <c r="L129" s="18">
        <v>0</v>
      </c>
      <c r="M129" s="18">
        <v>0</v>
      </c>
      <c r="N129" s="18">
        <v>0</v>
      </c>
      <c r="O129" s="18">
        <v>0</v>
      </c>
      <c r="P129" s="18">
        <v>0</v>
      </c>
      <c r="Q129" s="105">
        <v>0</v>
      </c>
      <c r="R129" s="52" t="s">
        <v>39</v>
      </c>
      <c r="S129" s="2">
        <v>0</v>
      </c>
      <c r="T129" s="225">
        <v>0</v>
      </c>
      <c r="U129" s="52" t="s">
        <v>39</v>
      </c>
      <c r="V129" s="2">
        <v>0</v>
      </c>
      <c r="W129" s="106">
        <v>0</v>
      </c>
      <c r="X129" s="114"/>
      <c r="Y129" s="2">
        <v>0</v>
      </c>
      <c r="Z129" s="106">
        <v>0</v>
      </c>
      <c r="AA129" s="111"/>
      <c r="AB129" s="2">
        <v>0</v>
      </c>
      <c r="AC129" s="106">
        <v>0</v>
      </c>
      <c r="AD129" s="111"/>
      <c r="AE129" s="2">
        <v>0</v>
      </c>
      <c r="AF129" s="106">
        <v>0</v>
      </c>
      <c r="AG129" s="111"/>
      <c r="AH129" s="52" t="s">
        <v>39</v>
      </c>
      <c r="AI129" s="2"/>
      <c r="AJ129" s="2"/>
      <c r="AK129" s="2"/>
      <c r="AL129" s="2"/>
      <c r="AM129" s="2"/>
      <c r="AN129" s="2"/>
      <c r="AO129" s="2"/>
      <c r="AP129" s="2"/>
      <c r="AQ129" s="2"/>
      <c r="AR129" s="2"/>
      <c r="AS129" s="2"/>
      <c r="AT129" s="2"/>
      <c r="AU129" s="2"/>
      <c r="AV129" s="2"/>
      <c r="AW129" s="2"/>
      <c r="AX129" s="2"/>
      <c r="AY129" s="2"/>
      <c r="AZ129" s="2"/>
      <c r="BA129" s="2"/>
      <c r="BB129" s="2">
        <v>0</v>
      </c>
    </row>
    <row r="130" spans="1:54" x14ac:dyDescent="0.25">
      <c r="A130" s="2"/>
      <c r="B130" s="2"/>
      <c r="C130" s="2"/>
      <c r="D130" s="2" t="s">
        <v>57</v>
      </c>
      <c r="E130" s="2">
        <v>0</v>
      </c>
      <c r="F130" s="18">
        <v>0</v>
      </c>
      <c r="G130" s="2">
        <v>0</v>
      </c>
      <c r="H130" s="18">
        <v>0</v>
      </c>
      <c r="I130" s="2">
        <v>0</v>
      </c>
      <c r="J130" s="2">
        <v>0</v>
      </c>
      <c r="K130" s="18">
        <v>0</v>
      </c>
      <c r="L130" s="18">
        <v>0</v>
      </c>
      <c r="M130" s="18">
        <v>0</v>
      </c>
      <c r="N130" s="18">
        <v>0</v>
      </c>
      <c r="O130" s="18">
        <v>0</v>
      </c>
      <c r="P130" s="18">
        <v>0</v>
      </c>
      <c r="Q130" s="105">
        <v>0</v>
      </c>
      <c r="R130" s="52" t="s">
        <v>57</v>
      </c>
      <c r="S130" s="2">
        <v>0</v>
      </c>
      <c r="T130" s="225">
        <v>0</v>
      </c>
      <c r="U130" s="52" t="s">
        <v>57</v>
      </c>
      <c r="V130" s="2">
        <v>0</v>
      </c>
      <c r="W130" s="106">
        <v>0</v>
      </c>
      <c r="X130" s="114"/>
      <c r="Y130" s="2">
        <v>0</v>
      </c>
      <c r="Z130" s="106">
        <v>0</v>
      </c>
      <c r="AA130" s="111"/>
      <c r="AB130" s="2">
        <v>0</v>
      </c>
      <c r="AC130" s="106">
        <v>0</v>
      </c>
      <c r="AD130" s="111"/>
      <c r="AE130" s="2">
        <v>0</v>
      </c>
      <c r="AF130" s="106">
        <v>0</v>
      </c>
      <c r="AG130" s="111"/>
      <c r="AH130" s="52" t="s">
        <v>57</v>
      </c>
      <c r="AI130" s="2"/>
      <c r="AJ130" s="2"/>
      <c r="AK130" s="2"/>
      <c r="AL130" s="2"/>
      <c r="AM130" s="2"/>
      <c r="AN130" s="2"/>
      <c r="AO130" s="2"/>
      <c r="AP130" s="2"/>
      <c r="AQ130" s="2"/>
      <c r="AR130" s="2"/>
      <c r="AS130" s="2"/>
      <c r="AT130" s="2"/>
      <c r="AU130" s="2"/>
      <c r="AV130" s="2"/>
      <c r="AW130" s="2"/>
      <c r="AX130" s="2"/>
      <c r="AY130" s="2"/>
      <c r="AZ130" s="2"/>
      <c r="BA130" s="2"/>
      <c r="BB130" s="2">
        <v>0</v>
      </c>
    </row>
    <row r="131" spans="1:54" x14ac:dyDescent="0.25">
      <c r="A131" s="2"/>
      <c r="B131" s="2"/>
      <c r="C131" s="2"/>
      <c r="D131" s="2" t="s">
        <v>73</v>
      </c>
      <c r="E131" s="2">
        <v>0</v>
      </c>
      <c r="F131" s="18">
        <v>0</v>
      </c>
      <c r="G131" s="2">
        <v>0</v>
      </c>
      <c r="H131" s="18">
        <v>0</v>
      </c>
      <c r="I131" s="2">
        <v>0</v>
      </c>
      <c r="J131" s="2">
        <v>0</v>
      </c>
      <c r="K131" s="18">
        <v>0</v>
      </c>
      <c r="L131" s="18">
        <v>0</v>
      </c>
      <c r="M131" s="18">
        <v>0</v>
      </c>
      <c r="N131" s="18">
        <v>0</v>
      </c>
      <c r="O131" s="18">
        <v>0</v>
      </c>
      <c r="P131" s="18">
        <v>0</v>
      </c>
      <c r="Q131" s="105">
        <v>0</v>
      </c>
      <c r="R131" s="52" t="s">
        <v>73</v>
      </c>
      <c r="S131" s="2">
        <v>0</v>
      </c>
      <c r="T131" s="225">
        <v>0</v>
      </c>
      <c r="U131" s="52" t="s">
        <v>73</v>
      </c>
      <c r="V131" s="2">
        <v>0</v>
      </c>
      <c r="W131" s="106">
        <v>0</v>
      </c>
      <c r="X131" s="114"/>
      <c r="Y131" s="2">
        <v>0</v>
      </c>
      <c r="Z131" s="106">
        <v>0</v>
      </c>
      <c r="AA131" s="111"/>
      <c r="AB131" s="2">
        <v>0</v>
      </c>
      <c r="AC131" s="106">
        <v>0</v>
      </c>
      <c r="AD131" s="111"/>
      <c r="AE131" s="2">
        <v>0</v>
      </c>
      <c r="AF131" s="106">
        <v>0</v>
      </c>
      <c r="AG131" s="111"/>
      <c r="AH131" s="52" t="s">
        <v>73</v>
      </c>
      <c r="AI131" s="2"/>
      <c r="AJ131" s="2"/>
      <c r="AK131" s="2"/>
      <c r="AL131" s="2"/>
      <c r="AM131" s="2"/>
      <c r="AN131" s="2"/>
      <c r="AO131" s="2"/>
      <c r="AP131" s="2"/>
      <c r="AQ131" s="2"/>
      <c r="AR131" s="2"/>
      <c r="AS131" s="2"/>
      <c r="AT131" s="2"/>
      <c r="AU131" s="2"/>
      <c r="AV131" s="2"/>
      <c r="AW131" s="2"/>
      <c r="AX131" s="2"/>
      <c r="AY131" s="2"/>
      <c r="AZ131" s="2"/>
      <c r="BA131" s="2"/>
      <c r="BB131" s="2">
        <v>0</v>
      </c>
    </row>
    <row r="132" spans="1:54" x14ac:dyDescent="0.25">
      <c r="A132" s="2"/>
      <c r="B132" s="2"/>
      <c r="C132" s="2"/>
      <c r="D132" s="2" t="s">
        <v>84</v>
      </c>
      <c r="E132" s="2">
        <v>0</v>
      </c>
      <c r="F132" s="18">
        <v>0</v>
      </c>
      <c r="G132" s="2">
        <v>0</v>
      </c>
      <c r="H132" s="18">
        <v>0</v>
      </c>
      <c r="I132" s="2">
        <v>0</v>
      </c>
      <c r="J132" s="2">
        <v>0</v>
      </c>
      <c r="K132" s="18">
        <v>0</v>
      </c>
      <c r="L132" s="18">
        <v>0</v>
      </c>
      <c r="M132" s="18">
        <v>0</v>
      </c>
      <c r="N132" s="18">
        <v>0</v>
      </c>
      <c r="O132" s="18">
        <v>0</v>
      </c>
      <c r="P132" s="18">
        <v>0</v>
      </c>
      <c r="Q132" s="105">
        <v>0</v>
      </c>
      <c r="R132" s="52" t="s">
        <v>84</v>
      </c>
      <c r="S132" s="2">
        <v>0</v>
      </c>
      <c r="T132" s="225">
        <v>0</v>
      </c>
      <c r="U132" s="52" t="s">
        <v>84</v>
      </c>
      <c r="V132" s="2">
        <v>0</v>
      </c>
      <c r="W132" s="106">
        <v>0</v>
      </c>
      <c r="X132" s="114"/>
      <c r="Y132" s="2">
        <v>0</v>
      </c>
      <c r="Z132" s="106">
        <v>0</v>
      </c>
      <c r="AA132" s="111"/>
      <c r="AB132" s="2">
        <v>0</v>
      </c>
      <c r="AC132" s="106">
        <v>0</v>
      </c>
      <c r="AD132" s="111"/>
      <c r="AE132" s="2">
        <v>0</v>
      </c>
      <c r="AF132" s="106">
        <v>0</v>
      </c>
      <c r="AG132" s="111"/>
      <c r="AH132" s="52" t="s">
        <v>84</v>
      </c>
      <c r="AI132" s="2"/>
      <c r="AJ132" s="2"/>
      <c r="AK132" s="2"/>
      <c r="AL132" s="2"/>
      <c r="AM132" s="2"/>
      <c r="AN132" s="2"/>
      <c r="AO132" s="2"/>
      <c r="AP132" s="2"/>
      <c r="AQ132" s="2"/>
      <c r="AR132" s="2"/>
      <c r="AS132" s="2"/>
      <c r="AT132" s="2"/>
      <c r="AU132" s="2"/>
      <c r="AV132" s="2"/>
      <c r="AW132" s="2"/>
      <c r="AX132" s="2"/>
      <c r="AY132" s="2"/>
      <c r="AZ132" s="2"/>
      <c r="BA132" s="2"/>
      <c r="BB132" s="2">
        <v>0</v>
      </c>
    </row>
    <row r="133" spans="1:54" x14ac:dyDescent="0.25">
      <c r="A133" s="2"/>
      <c r="B133" s="2"/>
      <c r="C133" s="2"/>
      <c r="D133" s="2"/>
      <c r="E133" s="2"/>
      <c r="F133" s="18"/>
      <c r="G133" s="2"/>
      <c r="H133" s="18"/>
      <c r="I133" s="2"/>
      <c r="J133" s="2"/>
      <c r="K133" s="18"/>
      <c r="L133" s="18"/>
      <c r="M133" s="18"/>
      <c r="N133" s="18"/>
      <c r="O133" s="18"/>
      <c r="P133" s="18"/>
      <c r="Q133" s="105"/>
      <c r="R133" s="273"/>
      <c r="S133" s="2"/>
      <c r="T133" s="225"/>
      <c r="U133" s="273"/>
      <c r="V133" s="2"/>
      <c r="W133" s="106"/>
      <c r="X133" s="114"/>
      <c r="Y133" s="2"/>
      <c r="Z133" s="106"/>
      <c r="AA133" s="111"/>
      <c r="AB133" s="2"/>
      <c r="AC133" s="106"/>
      <c r="AD133" s="111"/>
      <c r="AE133" s="2"/>
      <c r="AF133" s="106"/>
      <c r="AG133" s="111"/>
      <c r="AH133" s="273"/>
      <c r="AI133" s="2"/>
      <c r="AJ133" s="2"/>
      <c r="AK133" s="2"/>
      <c r="AL133" s="2"/>
      <c r="AM133" s="2"/>
      <c r="AN133" s="2"/>
      <c r="AO133" s="2"/>
      <c r="AP133" s="2"/>
      <c r="AQ133" s="2"/>
      <c r="AR133" s="2"/>
      <c r="AS133" s="2"/>
      <c r="AT133" s="2"/>
      <c r="AU133" s="2"/>
      <c r="AV133" s="2"/>
      <c r="AW133" s="2"/>
      <c r="AX133" s="2"/>
      <c r="AY133" s="2"/>
      <c r="AZ133" s="2"/>
      <c r="BA133" s="2"/>
      <c r="BB133" s="2"/>
    </row>
    <row r="134" spans="1:54" x14ac:dyDescent="0.25">
      <c r="A134" s="2"/>
      <c r="B134" s="2"/>
      <c r="C134" s="2"/>
      <c r="D134" s="2"/>
      <c r="E134" s="2"/>
      <c r="F134" s="18"/>
      <c r="G134" s="2"/>
      <c r="H134" s="18"/>
      <c r="I134" s="2"/>
      <c r="J134" s="2"/>
      <c r="K134" s="18"/>
      <c r="L134" s="18"/>
      <c r="M134" s="18"/>
      <c r="N134" s="18"/>
      <c r="O134" s="18"/>
      <c r="P134" s="18"/>
      <c r="Q134" s="105"/>
      <c r="R134" s="273"/>
      <c r="S134" s="2"/>
      <c r="T134" s="225"/>
      <c r="U134" s="273"/>
      <c r="V134" s="2"/>
      <c r="W134" s="106"/>
      <c r="X134" s="114"/>
      <c r="Y134" s="2"/>
      <c r="Z134" s="106"/>
      <c r="AA134" s="111"/>
      <c r="AB134" s="2"/>
      <c r="AC134" s="106"/>
      <c r="AD134" s="111"/>
      <c r="AE134" s="2"/>
      <c r="AF134" s="106"/>
      <c r="AG134" s="111"/>
      <c r="AH134" s="273"/>
      <c r="AI134" s="2"/>
      <c r="AJ134" s="2"/>
      <c r="AK134" s="2"/>
      <c r="AL134" s="2"/>
      <c r="AM134" s="2"/>
      <c r="AN134" s="2"/>
      <c r="AO134" s="2"/>
      <c r="AP134" s="2"/>
      <c r="AQ134" s="2"/>
      <c r="AR134" s="2"/>
      <c r="AS134" s="2"/>
      <c r="AT134" s="2"/>
      <c r="AU134" s="2"/>
      <c r="AV134" s="2"/>
      <c r="AW134" s="2"/>
      <c r="AX134" s="2"/>
      <c r="AY134" s="2"/>
      <c r="AZ134" s="2"/>
      <c r="BA134" s="2"/>
      <c r="BB134" s="2"/>
    </row>
    <row r="135" spans="1:54" s="142" customFormat="1" ht="21" x14ac:dyDescent="0.35">
      <c r="A135" s="222" t="s">
        <v>414</v>
      </c>
      <c r="B135" s="223"/>
      <c r="C135" s="223"/>
      <c r="D135" s="223"/>
      <c r="E135" s="223"/>
      <c r="F135" s="223"/>
      <c r="G135" s="223"/>
      <c r="H135" s="223"/>
      <c r="I135" s="223"/>
      <c r="J135" s="223"/>
      <c r="K135" s="223"/>
      <c r="L135" s="224"/>
      <c r="M135" s="224"/>
      <c r="N135" s="224"/>
      <c r="O135" s="224"/>
      <c r="P135" s="224"/>
      <c r="Q135" s="224"/>
      <c r="R135" s="224"/>
      <c r="S135" s="224"/>
      <c r="T135" s="224"/>
      <c r="U135" s="223"/>
      <c r="V135" s="223"/>
      <c r="W135" s="223"/>
      <c r="X135" s="223"/>
      <c r="Y135" s="223"/>
      <c r="Z135" s="223"/>
      <c r="AA135" s="223"/>
      <c r="AB135" s="223"/>
      <c r="AC135" s="223"/>
      <c r="AD135" s="223"/>
      <c r="AE135" s="223"/>
      <c r="AF135" s="223"/>
      <c r="AG135" s="223"/>
      <c r="AH135" s="223"/>
      <c r="AI135" s="223"/>
      <c r="AJ135" s="223"/>
      <c r="AK135" s="223"/>
      <c r="AL135" s="223"/>
      <c r="AM135" s="223"/>
      <c r="AN135" s="223"/>
      <c r="AO135" s="223"/>
      <c r="AP135" s="223"/>
      <c r="AQ135" s="223"/>
      <c r="AR135" s="223"/>
      <c r="AS135" s="223"/>
      <c r="AT135" s="223"/>
      <c r="AU135" s="223"/>
      <c r="AV135" s="223"/>
      <c r="AW135" s="223"/>
      <c r="AX135" s="223"/>
      <c r="AY135" s="223"/>
      <c r="AZ135" s="223"/>
    </row>
    <row r="136" spans="1:54" x14ac:dyDescent="0.25">
      <c r="A136" s="2"/>
      <c r="B136" s="2"/>
      <c r="C136" s="2"/>
      <c r="D136" s="151" t="s">
        <v>415</v>
      </c>
      <c r="E136" s="151">
        <v>47</v>
      </c>
      <c r="F136" s="151">
        <v>49</v>
      </c>
      <c r="G136" s="151">
        <v>70</v>
      </c>
      <c r="H136" s="151">
        <v>51</v>
      </c>
      <c r="I136" s="151">
        <v>71</v>
      </c>
      <c r="J136" s="151">
        <v>72</v>
      </c>
      <c r="K136" s="151">
        <v>68</v>
      </c>
      <c r="L136" s="151">
        <v>74</v>
      </c>
      <c r="M136" s="151">
        <v>69</v>
      </c>
      <c r="N136" s="168">
        <v>75</v>
      </c>
      <c r="O136" s="168">
        <v>76</v>
      </c>
      <c r="P136" s="168"/>
      <c r="Q136" s="168"/>
      <c r="R136" s="168"/>
      <c r="S136" s="168"/>
      <c r="T136" s="168"/>
      <c r="U136" s="151"/>
      <c r="V136" s="151"/>
      <c r="W136" s="151"/>
      <c r="X136" s="151"/>
      <c r="Y136" s="151"/>
      <c r="Z136" s="151"/>
      <c r="AA136" s="151"/>
      <c r="AB136" s="151"/>
      <c r="AC136" s="151"/>
      <c r="AD136" s="151"/>
      <c r="AE136" s="151"/>
      <c r="AF136" s="151"/>
      <c r="AG136" s="151"/>
      <c r="AH136" s="151"/>
      <c r="AI136" s="151"/>
      <c r="AJ136" s="151"/>
      <c r="AK136" s="151"/>
      <c r="AL136" s="151"/>
      <c r="AM136" s="151"/>
      <c r="AN136" s="151"/>
      <c r="AO136" s="151"/>
      <c r="AP136" s="151"/>
      <c r="AQ136" s="151"/>
      <c r="AR136" s="151"/>
      <c r="AS136" s="151"/>
      <c r="AT136" s="151"/>
      <c r="AU136" s="2"/>
      <c r="AV136" s="2"/>
      <c r="AW136" s="2"/>
      <c r="AX136" s="2"/>
      <c r="AY136" s="2"/>
      <c r="AZ136" s="2"/>
      <c r="BA136" s="2"/>
      <c r="BB136" s="2"/>
    </row>
    <row r="137" spans="1:54" x14ac:dyDescent="0.25">
      <c r="A137" s="2"/>
      <c r="B137" s="2"/>
      <c r="C137" s="2"/>
      <c r="D137" s="151"/>
      <c r="E137" s="554" t="s">
        <v>416</v>
      </c>
      <c r="F137" s="555"/>
      <c r="G137" s="555"/>
      <c r="H137" s="555"/>
      <c r="I137" s="555"/>
      <c r="J137" s="555"/>
      <c r="K137" s="555"/>
      <c r="L137" s="555"/>
      <c r="M137" s="555"/>
      <c r="N137" s="555"/>
      <c r="O137" s="556"/>
      <c r="P137" s="310"/>
      <c r="Q137" s="258"/>
      <c r="R137" s="259" t="s">
        <v>417</v>
      </c>
      <c r="S137" s="258"/>
      <c r="T137" s="557" t="s">
        <v>418</v>
      </c>
      <c r="U137" s="558"/>
      <c r="V137" s="558"/>
      <c r="W137" s="559"/>
      <c r="X137" s="151" t="s">
        <v>364</v>
      </c>
      <c r="Y137" s="151">
        <v>24</v>
      </c>
      <c r="Z137" s="151">
        <v>24</v>
      </c>
      <c r="AA137" s="151">
        <v>34</v>
      </c>
      <c r="AB137" s="151">
        <v>36</v>
      </c>
      <c r="AC137" s="151">
        <v>40</v>
      </c>
      <c r="AD137" s="151">
        <v>42</v>
      </c>
      <c r="AE137" s="151"/>
      <c r="AF137" s="151">
        <v>47</v>
      </c>
      <c r="AG137" s="151">
        <v>24</v>
      </c>
      <c r="AH137" s="151">
        <v>26</v>
      </c>
      <c r="AI137" s="151">
        <v>26</v>
      </c>
      <c r="AJ137" s="151">
        <v>26</v>
      </c>
      <c r="AK137" s="151">
        <v>64</v>
      </c>
      <c r="AL137" s="151">
        <v>54</v>
      </c>
      <c r="AM137" s="151">
        <v>62</v>
      </c>
      <c r="AN137" s="151">
        <v>26</v>
      </c>
      <c r="AO137" s="151">
        <v>28</v>
      </c>
      <c r="AP137" s="260" t="s">
        <v>419</v>
      </c>
      <c r="AQ137" s="151">
        <v>31</v>
      </c>
      <c r="AR137" s="151">
        <v>26</v>
      </c>
      <c r="AS137" s="151"/>
      <c r="AT137" s="151"/>
      <c r="AU137" s="2"/>
      <c r="AV137" s="2"/>
      <c r="AW137" s="2"/>
      <c r="AX137" s="2"/>
      <c r="AY137" s="2"/>
      <c r="AZ137" s="2"/>
      <c r="BA137" s="2"/>
      <c r="BB137" s="2"/>
    </row>
    <row r="138" spans="1:54" ht="115.5" x14ac:dyDescent="0.25">
      <c r="A138" s="2"/>
      <c r="B138" s="2"/>
      <c r="C138" s="2"/>
      <c r="D138" s="311"/>
      <c r="E138" s="312" t="s">
        <v>365</v>
      </c>
      <c r="F138" s="313" t="s">
        <v>366</v>
      </c>
      <c r="G138" s="314" t="s">
        <v>367</v>
      </c>
      <c r="H138" s="313" t="s">
        <v>368</v>
      </c>
      <c r="I138" s="314" t="s">
        <v>369</v>
      </c>
      <c r="J138" s="314" t="s">
        <v>370</v>
      </c>
      <c r="K138" s="314" t="s">
        <v>371</v>
      </c>
      <c r="L138" s="314" t="s">
        <v>372</v>
      </c>
      <c r="M138" s="314" t="s">
        <v>373</v>
      </c>
      <c r="N138" s="314" t="s">
        <v>374</v>
      </c>
      <c r="O138" s="315" t="s">
        <v>375</v>
      </c>
      <c r="P138" s="316" t="s">
        <v>376</v>
      </c>
      <c r="Q138" s="214"/>
      <c r="R138" s="317" t="s">
        <v>378</v>
      </c>
      <c r="S138" s="214"/>
      <c r="T138" s="318" t="s">
        <v>380</v>
      </c>
      <c r="U138" s="215" t="s">
        <v>420</v>
      </c>
      <c r="V138" s="311" t="s">
        <v>384</v>
      </c>
      <c r="W138" s="311" t="s">
        <v>386</v>
      </c>
      <c r="X138" s="319" t="s">
        <v>388</v>
      </c>
      <c r="Y138" s="319" t="s">
        <v>389</v>
      </c>
      <c r="Z138" s="319" t="s">
        <v>421</v>
      </c>
      <c r="AA138" s="319" t="s">
        <v>422</v>
      </c>
      <c r="AB138" s="319" t="s">
        <v>392</v>
      </c>
      <c r="AC138" s="319" t="s">
        <v>393</v>
      </c>
      <c r="AD138" s="319" t="s">
        <v>394</v>
      </c>
      <c r="AE138" s="319" t="s">
        <v>395</v>
      </c>
      <c r="AF138" s="319" t="s">
        <v>396</v>
      </c>
      <c r="AG138" s="319" t="s">
        <v>397</v>
      </c>
      <c r="AH138" s="319" t="s">
        <v>398</v>
      </c>
      <c r="AI138" s="319" t="s">
        <v>399</v>
      </c>
      <c r="AJ138" s="319" t="s">
        <v>400</v>
      </c>
      <c r="AK138" s="319" t="s">
        <v>401</v>
      </c>
      <c r="AL138" s="319" t="s">
        <v>402</v>
      </c>
      <c r="AM138" s="319" t="s">
        <v>403</v>
      </c>
      <c r="AN138" s="319" t="s">
        <v>404</v>
      </c>
      <c r="AO138" s="319" t="s">
        <v>405</v>
      </c>
      <c r="AP138" s="319" t="s">
        <v>423</v>
      </c>
      <c r="AQ138" s="319" t="s">
        <v>407</v>
      </c>
      <c r="AR138" s="319" t="s">
        <v>424</v>
      </c>
      <c r="AS138" s="319" t="s">
        <v>182</v>
      </c>
      <c r="AT138" s="151"/>
      <c r="AU138" s="2"/>
      <c r="AV138" s="2"/>
      <c r="AW138" s="2"/>
      <c r="AX138" s="2"/>
      <c r="AY138" s="2"/>
      <c r="AZ138" s="2"/>
      <c r="BA138" s="2"/>
      <c r="BB138" s="2"/>
    </row>
    <row r="139" spans="1:54" x14ac:dyDescent="0.25">
      <c r="A139" s="2"/>
      <c r="B139" s="2"/>
      <c r="C139" s="2"/>
      <c r="D139" s="216" t="s">
        <v>246</v>
      </c>
      <c r="E139" s="566" t="s">
        <v>425</v>
      </c>
      <c r="F139" s="567"/>
      <c r="G139" s="567"/>
      <c r="H139" s="567"/>
      <c r="I139" s="567"/>
      <c r="J139" s="567"/>
      <c r="K139" s="567"/>
      <c r="L139" s="567"/>
      <c r="M139" s="567"/>
      <c r="N139" s="567"/>
      <c r="O139" s="568"/>
      <c r="P139" s="320" t="s">
        <v>409</v>
      </c>
      <c r="Q139" s="214"/>
      <c r="R139" s="217" t="s">
        <v>426</v>
      </c>
      <c r="S139" s="214"/>
      <c r="T139" s="566" t="s">
        <v>427</v>
      </c>
      <c r="U139" s="567"/>
      <c r="V139" s="568"/>
      <c r="W139" s="247" t="s">
        <v>428</v>
      </c>
      <c r="X139" s="569" t="s">
        <v>429</v>
      </c>
      <c r="Y139" s="570"/>
      <c r="Z139" s="570"/>
      <c r="AA139" s="570"/>
      <c r="AB139" s="570"/>
      <c r="AC139" s="570"/>
      <c r="AD139" s="570"/>
      <c r="AE139" s="570"/>
      <c r="AF139" s="570"/>
      <c r="AG139" s="570"/>
      <c r="AH139" s="570"/>
      <c r="AI139" s="570"/>
      <c r="AJ139" s="570"/>
      <c r="AK139" s="570"/>
      <c r="AL139" s="570"/>
      <c r="AM139" s="570"/>
      <c r="AN139" s="570"/>
      <c r="AO139" s="570"/>
      <c r="AP139" s="570"/>
      <c r="AQ139" s="570"/>
      <c r="AR139" s="570"/>
      <c r="AS139" s="571"/>
      <c r="AT139" s="151"/>
      <c r="AU139" s="2"/>
      <c r="AV139" s="2"/>
      <c r="AW139" s="2"/>
      <c r="AX139" s="2"/>
      <c r="AY139" s="2"/>
      <c r="AZ139" s="2"/>
      <c r="BA139" s="2"/>
      <c r="BB139" s="2"/>
    </row>
    <row r="140" spans="1:54" x14ac:dyDescent="0.25">
      <c r="A140" s="2"/>
      <c r="B140" s="2"/>
      <c r="C140" s="2"/>
      <c r="D140" t="s">
        <v>18</v>
      </c>
      <c r="E140" s="232">
        <v>0</v>
      </c>
      <c r="F140" s="232">
        <v>0</v>
      </c>
      <c r="G140" s="232">
        <v>0</v>
      </c>
      <c r="H140" s="232">
        <v>0</v>
      </c>
      <c r="I140" s="232">
        <v>0</v>
      </c>
      <c r="J140" s="321" t="s">
        <v>186</v>
      </c>
      <c r="K140" s="168">
        <v>0</v>
      </c>
      <c r="L140" s="168">
        <v>0</v>
      </c>
      <c r="M140" s="168">
        <v>0</v>
      </c>
      <c r="N140" s="168">
        <v>0</v>
      </c>
      <c r="O140" s="168">
        <v>0</v>
      </c>
      <c r="P140" s="168">
        <v>0</v>
      </c>
      <c r="Q140" s="218" t="s">
        <v>18</v>
      </c>
      <c r="R140" s="151">
        <v>0</v>
      </c>
      <c r="S140" s="218" t="s">
        <v>18</v>
      </c>
      <c r="T140" s="233">
        <v>0</v>
      </c>
      <c r="U140" s="151">
        <v>3550</v>
      </c>
      <c r="V140" s="151">
        <v>0</v>
      </c>
      <c r="W140" s="151">
        <v>0</v>
      </c>
      <c r="X140" s="218" t="s">
        <v>18</v>
      </c>
      <c r="Y140" s="151"/>
      <c r="Z140" s="151"/>
      <c r="AA140" s="151">
        <v>350</v>
      </c>
      <c r="AB140" s="151"/>
      <c r="AC140" s="151"/>
      <c r="AD140" s="151"/>
      <c r="AE140" s="151"/>
      <c r="AF140" s="151"/>
      <c r="AG140" s="151"/>
      <c r="AH140" s="151"/>
      <c r="AI140" s="151"/>
      <c r="AJ140" s="151"/>
      <c r="AK140" s="151"/>
      <c r="AL140" s="151">
        <v>3200</v>
      </c>
      <c r="AM140" s="151"/>
      <c r="AN140" s="151"/>
      <c r="AO140" s="151"/>
      <c r="AP140" s="151"/>
      <c r="AQ140" s="151"/>
      <c r="AR140" s="151"/>
      <c r="AS140" s="151">
        <v>3550</v>
      </c>
      <c r="AT140" s="218" t="s">
        <v>18</v>
      </c>
      <c r="AU140" s="2"/>
      <c r="AV140" s="2"/>
      <c r="AW140" s="2"/>
      <c r="AX140" s="2"/>
      <c r="AY140" s="2"/>
      <c r="AZ140" s="2"/>
      <c r="BA140" s="2"/>
      <c r="BB140" s="2"/>
    </row>
    <row r="141" spans="1:54" x14ac:dyDescent="0.25">
      <c r="A141" s="2"/>
      <c r="B141" s="2"/>
      <c r="C141" s="2"/>
      <c r="D141" t="s">
        <v>10</v>
      </c>
      <c r="E141" s="232">
        <v>0</v>
      </c>
      <c r="F141" s="232">
        <v>0</v>
      </c>
      <c r="G141" s="232">
        <v>0</v>
      </c>
      <c r="H141" s="232">
        <v>0</v>
      </c>
      <c r="I141" s="232">
        <v>0</v>
      </c>
      <c r="J141" s="232">
        <v>0</v>
      </c>
      <c r="K141" s="168">
        <v>0</v>
      </c>
      <c r="L141" s="168">
        <v>0</v>
      </c>
      <c r="M141" s="168">
        <v>0</v>
      </c>
      <c r="N141" s="168">
        <v>0</v>
      </c>
      <c r="O141" s="168">
        <v>0</v>
      </c>
      <c r="P141" s="168">
        <v>0</v>
      </c>
      <c r="Q141" s="218" t="s">
        <v>10</v>
      </c>
      <c r="R141" s="151">
        <v>140</v>
      </c>
      <c r="S141" s="218" t="s">
        <v>10</v>
      </c>
      <c r="T141" s="233">
        <v>0</v>
      </c>
      <c r="U141" s="151">
        <v>0</v>
      </c>
      <c r="V141" s="151">
        <v>0</v>
      </c>
      <c r="W141" s="151">
        <v>0</v>
      </c>
      <c r="X141" s="218" t="s">
        <v>10</v>
      </c>
      <c r="Y141" s="151"/>
      <c r="Z141" s="151"/>
      <c r="AA141" s="151"/>
      <c r="AB141" s="151"/>
      <c r="AC141" s="151"/>
      <c r="AD141" s="151"/>
      <c r="AE141" s="151"/>
      <c r="AF141" s="151"/>
      <c r="AG141" s="151"/>
      <c r="AH141" s="151"/>
      <c r="AI141" s="151"/>
      <c r="AJ141" s="151"/>
      <c r="AK141" s="151"/>
      <c r="AL141" s="151"/>
      <c r="AM141" s="151"/>
      <c r="AN141" s="151"/>
      <c r="AO141" s="151"/>
      <c r="AP141" s="151"/>
      <c r="AQ141" s="151"/>
      <c r="AR141" s="151"/>
      <c r="AS141" s="151">
        <v>0</v>
      </c>
      <c r="AT141" s="218" t="s">
        <v>10</v>
      </c>
      <c r="AU141" s="2"/>
      <c r="AV141" s="2"/>
      <c r="AW141" s="2"/>
      <c r="AX141" s="2"/>
      <c r="AY141" s="2"/>
      <c r="AZ141" s="2"/>
      <c r="BA141" s="2"/>
      <c r="BB141" s="2"/>
    </row>
    <row r="142" spans="1:54" x14ac:dyDescent="0.25">
      <c r="A142" s="2"/>
      <c r="B142" s="2"/>
      <c r="C142" s="2"/>
      <c r="D142" t="s">
        <v>24</v>
      </c>
      <c r="E142" s="232">
        <v>0</v>
      </c>
      <c r="F142" s="232">
        <v>0</v>
      </c>
      <c r="G142" s="232">
        <v>0</v>
      </c>
      <c r="H142" s="168">
        <v>0</v>
      </c>
      <c r="I142" s="232">
        <v>0</v>
      </c>
      <c r="J142" s="232">
        <v>0</v>
      </c>
      <c r="K142" s="168">
        <v>0</v>
      </c>
      <c r="L142" s="168">
        <v>0</v>
      </c>
      <c r="M142" s="168">
        <v>0</v>
      </c>
      <c r="N142" s="168">
        <v>0</v>
      </c>
      <c r="O142" s="168">
        <v>0</v>
      </c>
      <c r="P142" s="168">
        <v>0</v>
      </c>
      <c r="Q142" s="218" t="s">
        <v>24</v>
      </c>
      <c r="R142" s="151">
        <v>833</v>
      </c>
      <c r="S142" s="218" t="s">
        <v>24</v>
      </c>
      <c r="T142" s="233">
        <v>8</v>
      </c>
      <c r="U142" s="151">
        <v>0</v>
      </c>
      <c r="V142" s="151">
        <v>0</v>
      </c>
      <c r="W142" s="151">
        <v>26</v>
      </c>
      <c r="X142" s="218" t="s">
        <v>24</v>
      </c>
      <c r="Y142" s="151"/>
      <c r="Z142" s="151"/>
      <c r="AA142" s="151"/>
      <c r="AB142" s="151"/>
      <c r="AC142" s="151"/>
      <c r="AD142" s="151"/>
      <c r="AE142" s="151"/>
      <c r="AF142" s="151"/>
      <c r="AG142" s="151"/>
      <c r="AH142" s="151"/>
      <c r="AI142" s="151"/>
      <c r="AJ142" s="151"/>
      <c r="AK142" s="151"/>
      <c r="AL142" s="151"/>
      <c r="AM142" s="151"/>
      <c r="AN142" s="151"/>
      <c r="AO142" s="151"/>
      <c r="AP142" s="151"/>
      <c r="AQ142" s="151"/>
      <c r="AR142" s="151"/>
      <c r="AS142" s="151">
        <v>0</v>
      </c>
      <c r="AT142" s="218" t="s">
        <v>24</v>
      </c>
      <c r="AU142" s="2"/>
      <c r="AV142" s="2"/>
      <c r="AW142" s="2"/>
      <c r="AX142" s="2"/>
      <c r="AY142" s="2"/>
      <c r="AZ142" s="2"/>
      <c r="BA142" s="2"/>
      <c r="BB142" s="2"/>
    </row>
    <row r="143" spans="1:54" x14ac:dyDescent="0.25">
      <c r="A143" s="2"/>
      <c r="B143" s="2"/>
      <c r="C143" s="2"/>
      <c r="D143" t="s">
        <v>20</v>
      </c>
      <c r="E143" s="232">
        <v>0</v>
      </c>
      <c r="F143" s="168">
        <v>0</v>
      </c>
      <c r="G143" s="168">
        <v>0</v>
      </c>
      <c r="H143" s="168">
        <v>0</v>
      </c>
      <c r="I143" s="232">
        <v>0</v>
      </c>
      <c r="J143" s="232">
        <v>0</v>
      </c>
      <c r="K143" s="168">
        <v>0</v>
      </c>
      <c r="L143" s="168">
        <v>0</v>
      </c>
      <c r="M143" s="168">
        <v>0</v>
      </c>
      <c r="N143" s="168">
        <v>0</v>
      </c>
      <c r="O143" s="168">
        <v>0</v>
      </c>
      <c r="P143" s="168">
        <v>0</v>
      </c>
      <c r="Q143" s="218" t="s">
        <v>20</v>
      </c>
      <c r="R143" s="151">
        <v>0</v>
      </c>
      <c r="S143" s="218" t="s">
        <v>20</v>
      </c>
      <c r="T143" s="233">
        <v>0</v>
      </c>
      <c r="U143" s="151">
        <v>1710</v>
      </c>
      <c r="V143" s="151">
        <v>0</v>
      </c>
      <c r="W143" s="151">
        <v>0</v>
      </c>
      <c r="X143" s="218" t="s">
        <v>20</v>
      </c>
      <c r="Y143" s="151"/>
      <c r="Z143" s="151"/>
      <c r="AA143" s="151">
        <v>200</v>
      </c>
      <c r="AB143" s="151"/>
      <c r="AC143" s="151"/>
      <c r="AD143" s="151"/>
      <c r="AE143" s="151"/>
      <c r="AF143" s="151"/>
      <c r="AG143" s="151"/>
      <c r="AH143" s="151"/>
      <c r="AI143" s="151"/>
      <c r="AJ143" s="151"/>
      <c r="AK143" s="151"/>
      <c r="AL143" s="151">
        <v>1510</v>
      </c>
      <c r="AM143" s="151"/>
      <c r="AN143" s="151"/>
      <c r="AO143" s="151"/>
      <c r="AP143" s="151"/>
      <c r="AQ143" s="151"/>
      <c r="AR143" s="151"/>
      <c r="AS143" s="151">
        <v>1710</v>
      </c>
      <c r="AT143" s="218" t="s">
        <v>20</v>
      </c>
      <c r="AU143" s="2"/>
      <c r="AV143" s="2"/>
      <c r="AW143" s="2"/>
      <c r="AX143" s="2"/>
      <c r="AY143" s="2"/>
      <c r="AZ143" s="2"/>
      <c r="BA143" s="2"/>
      <c r="BB143" s="2"/>
    </row>
    <row r="144" spans="1:54" x14ac:dyDescent="0.25">
      <c r="A144" s="2"/>
      <c r="B144" s="2"/>
      <c r="C144" s="2"/>
      <c r="D144" t="s">
        <v>26</v>
      </c>
      <c r="E144" s="232">
        <v>0</v>
      </c>
      <c r="F144" s="168">
        <v>19800</v>
      </c>
      <c r="G144" s="321" t="s">
        <v>186</v>
      </c>
      <c r="H144" s="168">
        <v>7400</v>
      </c>
      <c r="I144" s="232">
        <v>0</v>
      </c>
      <c r="J144" s="321" t="s">
        <v>186</v>
      </c>
      <c r="K144" s="168">
        <v>0</v>
      </c>
      <c r="L144" s="168">
        <v>0</v>
      </c>
      <c r="M144" s="321" t="s">
        <v>186</v>
      </c>
      <c r="N144" s="168">
        <v>0</v>
      </c>
      <c r="O144" s="168">
        <v>12640000</v>
      </c>
      <c r="P144" s="168">
        <v>12640000</v>
      </c>
      <c r="Q144" s="218" t="s">
        <v>26</v>
      </c>
      <c r="R144" s="151">
        <v>15501</v>
      </c>
      <c r="S144" s="218" t="s">
        <v>26</v>
      </c>
      <c r="T144" s="322">
        <v>270</v>
      </c>
      <c r="U144" s="151">
        <v>3201850</v>
      </c>
      <c r="V144" s="151">
        <v>4387000</v>
      </c>
      <c r="W144" s="151">
        <v>639</v>
      </c>
      <c r="X144" s="218" t="s">
        <v>26</v>
      </c>
      <c r="Y144" s="151">
        <v>53800</v>
      </c>
      <c r="Z144" s="151"/>
      <c r="AA144" s="151">
        <v>20450</v>
      </c>
      <c r="AB144" s="151"/>
      <c r="AC144" s="151">
        <v>89300</v>
      </c>
      <c r="AD144" s="151"/>
      <c r="AE144" s="151"/>
      <c r="AF144" s="151"/>
      <c r="AG144" s="151">
        <v>31100</v>
      </c>
      <c r="AH144" s="151">
        <v>27100</v>
      </c>
      <c r="AI144" s="151">
        <v>180000</v>
      </c>
      <c r="AJ144" s="151">
        <v>160000</v>
      </c>
      <c r="AK144" s="151"/>
      <c r="AL144" s="151">
        <v>713000</v>
      </c>
      <c r="AM144" s="151">
        <v>208000</v>
      </c>
      <c r="AN144" s="151">
        <v>115000</v>
      </c>
      <c r="AO144" s="151">
        <v>138000</v>
      </c>
      <c r="AP144" s="151">
        <v>48600</v>
      </c>
      <c r="AQ144" s="234">
        <v>1382300</v>
      </c>
      <c r="AR144" s="234">
        <v>35200</v>
      </c>
      <c r="AS144" s="151">
        <v>3201850</v>
      </c>
      <c r="AT144" s="218" t="s">
        <v>26</v>
      </c>
      <c r="AU144" s="2"/>
      <c r="AV144" s="2"/>
      <c r="AW144" s="2"/>
      <c r="AX144" s="2"/>
      <c r="AY144" s="2"/>
      <c r="AZ144" s="2"/>
      <c r="BA144" s="2"/>
      <c r="BB144" s="2"/>
    </row>
    <row r="145" spans="1:54" x14ac:dyDescent="0.25">
      <c r="A145" s="2"/>
      <c r="B145" s="2"/>
      <c r="C145" s="2"/>
      <c r="D145" t="s">
        <v>28</v>
      </c>
      <c r="E145" s="232">
        <v>0</v>
      </c>
      <c r="F145" s="168">
        <v>0</v>
      </c>
      <c r="G145" s="168">
        <v>0</v>
      </c>
      <c r="H145" s="168">
        <v>0</v>
      </c>
      <c r="I145" s="232">
        <v>0</v>
      </c>
      <c r="J145" s="168">
        <v>0</v>
      </c>
      <c r="K145" s="168">
        <v>0</v>
      </c>
      <c r="L145" s="168">
        <v>0</v>
      </c>
      <c r="M145" s="168">
        <v>0</v>
      </c>
      <c r="N145" s="168">
        <v>0</v>
      </c>
      <c r="O145" s="168">
        <v>0</v>
      </c>
      <c r="P145" s="168">
        <v>0</v>
      </c>
      <c r="Q145" s="218" t="s">
        <v>28</v>
      </c>
      <c r="R145" s="151">
        <v>22365</v>
      </c>
      <c r="S145" s="218" t="s">
        <v>28</v>
      </c>
      <c r="T145" s="233">
        <v>16</v>
      </c>
      <c r="U145" s="151">
        <v>16000</v>
      </c>
      <c r="V145" s="151">
        <v>0</v>
      </c>
      <c r="W145" s="151">
        <v>0</v>
      </c>
      <c r="X145" s="218" t="s">
        <v>28</v>
      </c>
      <c r="Y145" s="151"/>
      <c r="Z145" s="151"/>
      <c r="AA145" s="151"/>
      <c r="AB145" s="151"/>
      <c r="AC145" s="151"/>
      <c r="AD145" s="151"/>
      <c r="AE145" s="151"/>
      <c r="AF145" s="151"/>
      <c r="AG145" s="151"/>
      <c r="AH145" s="151"/>
      <c r="AI145" s="151"/>
      <c r="AJ145" s="151"/>
      <c r="AK145" s="151"/>
      <c r="AL145" s="151">
        <v>16000</v>
      </c>
      <c r="AM145" s="151"/>
      <c r="AN145" s="151"/>
      <c r="AO145" s="151"/>
      <c r="AP145" s="151"/>
      <c r="AQ145" s="234"/>
      <c r="AR145" s="234"/>
      <c r="AS145" s="151">
        <v>16000</v>
      </c>
      <c r="AT145" s="218" t="s">
        <v>28</v>
      </c>
      <c r="AU145" s="2"/>
      <c r="AV145" s="2"/>
      <c r="AW145" s="2"/>
      <c r="AX145" s="2"/>
      <c r="AY145" s="2"/>
      <c r="AZ145" s="2"/>
      <c r="BA145" s="2"/>
      <c r="BB145" s="2"/>
    </row>
    <row r="146" spans="1:54" x14ac:dyDescent="0.25">
      <c r="A146" s="2"/>
      <c r="B146" s="2"/>
      <c r="C146" s="2"/>
      <c r="D146" t="s">
        <v>30</v>
      </c>
      <c r="E146" s="232">
        <v>0</v>
      </c>
      <c r="F146" s="168">
        <v>0</v>
      </c>
      <c r="G146" s="168">
        <v>0</v>
      </c>
      <c r="H146" s="168">
        <v>0</v>
      </c>
      <c r="I146" s="232">
        <v>0</v>
      </c>
      <c r="J146" s="168">
        <v>0</v>
      </c>
      <c r="K146" s="168">
        <v>0</v>
      </c>
      <c r="L146" s="168">
        <v>0</v>
      </c>
      <c r="M146" s="168">
        <v>0</v>
      </c>
      <c r="N146" s="168">
        <v>0</v>
      </c>
      <c r="O146" s="168">
        <v>0</v>
      </c>
      <c r="P146" s="168">
        <v>0</v>
      </c>
      <c r="Q146" s="218" t="s">
        <v>30</v>
      </c>
      <c r="R146" s="151">
        <v>0</v>
      </c>
      <c r="S146" s="218" t="s">
        <v>30</v>
      </c>
      <c r="T146" s="233">
        <v>15.5</v>
      </c>
      <c r="U146" s="151">
        <v>1300</v>
      </c>
      <c r="V146" s="151">
        <v>0</v>
      </c>
      <c r="W146" s="151">
        <v>0</v>
      </c>
      <c r="X146" s="218" t="s">
        <v>30</v>
      </c>
      <c r="Y146" s="151"/>
      <c r="Z146" s="151"/>
      <c r="AA146" s="151"/>
      <c r="AB146" s="151"/>
      <c r="AC146" s="151"/>
      <c r="AD146" s="151"/>
      <c r="AE146" s="151"/>
      <c r="AF146" s="151"/>
      <c r="AG146" s="151"/>
      <c r="AH146" s="151"/>
      <c r="AI146" s="151"/>
      <c r="AJ146" s="151"/>
      <c r="AK146" s="151"/>
      <c r="AL146" s="151">
        <v>1300</v>
      </c>
      <c r="AM146" s="151"/>
      <c r="AN146" s="151"/>
      <c r="AO146" s="151"/>
      <c r="AP146" s="151"/>
      <c r="AQ146" s="234"/>
      <c r="AR146" s="234"/>
      <c r="AS146" s="151">
        <v>1300</v>
      </c>
      <c r="AT146" s="218" t="s">
        <v>30</v>
      </c>
      <c r="AU146" s="2"/>
      <c r="AV146" s="2"/>
      <c r="AW146" s="2"/>
      <c r="AX146" s="2"/>
      <c r="AY146" s="2"/>
      <c r="AZ146" s="2"/>
      <c r="BA146" s="2"/>
      <c r="BB146" s="2"/>
    </row>
    <row r="147" spans="1:54" x14ac:dyDescent="0.25">
      <c r="A147" s="2"/>
      <c r="B147" s="2"/>
      <c r="C147" s="2"/>
      <c r="D147" t="s">
        <v>34</v>
      </c>
      <c r="E147" s="232">
        <v>0</v>
      </c>
      <c r="F147" s="168">
        <v>0</v>
      </c>
      <c r="G147" s="168">
        <v>0</v>
      </c>
      <c r="H147" s="168">
        <v>0</v>
      </c>
      <c r="I147" s="232"/>
      <c r="J147" s="321" t="s">
        <v>186</v>
      </c>
      <c r="K147" s="168">
        <v>0</v>
      </c>
      <c r="L147" s="168">
        <v>12310</v>
      </c>
      <c r="M147" s="321" t="s">
        <v>186</v>
      </c>
      <c r="N147" s="168">
        <v>0</v>
      </c>
      <c r="O147" s="168">
        <v>0</v>
      </c>
      <c r="P147" s="168">
        <v>12310</v>
      </c>
      <c r="Q147" s="218" t="s">
        <v>34</v>
      </c>
      <c r="R147" s="151">
        <v>357</v>
      </c>
      <c r="S147" s="218" t="s">
        <v>34</v>
      </c>
      <c r="T147" s="233">
        <v>0</v>
      </c>
      <c r="U147" s="151">
        <v>0</v>
      </c>
      <c r="V147" s="151">
        <v>0</v>
      </c>
      <c r="W147" s="151">
        <v>0</v>
      </c>
      <c r="X147" s="218" t="s">
        <v>34</v>
      </c>
      <c r="Y147" s="216"/>
      <c r="Z147" s="151"/>
      <c r="AA147" s="151"/>
      <c r="AB147" s="151"/>
      <c r="AC147" s="151"/>
      <c r="AD147" s="151"/>
      <c r="AE147" s="151"/>
      <c r="AF147" s="151"/>
      <c r="AG147" s="151"/>
      <c r="AH147" s="151"/>
      <c r="AI147" s="151"/>
      <c r="AJ147" s="151"/>
      <c r="AK147" s="151"/>
      <c r="AL147" s="151"/>
      <c r="AM147" s="151"/>
      <c r="AN147" s="151"/>
      <c r="AO147" s="151"/>
      <c r="AP147" s="151"/>
      <c r="AQ147" s="234"/>
      <c r="AR147" s="234"/>
      <c r="AS147" s="151">
        <v>0</v>
      </c>
      <c r="AT147" s="218" t="s">
        <v>34</v>
      </c>
      <c r="AU147" s="2"/>
      <c r="AV147" s="2"/>
      <c r="AW147" s="2"/>
      <c r="AX147" s="2"/>
      <c r="AY147" s="2"/>
      <c r="AZ147" s="2"/>
      <c r="BA147" s="2"/>
      <c r="BB147" s="2"/>
    </row>
    <row r="148" spans="1:54" x14ac:dyDescent="0.25">
      <c r="A148" s="2"/>
      <c r="B148" s="2"/>
      <c r="C148" s="2"/>
      <c r="D148" t="s">
        <v>32</v>
      </c>
      <c r="E148" s="232">
        <v>0</v>
      </c>
      <c r="F148" s="168">
        <v>0</v>
      </c>
      <c r="G148" s="168">
        <v>0</v>
      </c>
      <c r="H148" s="168">
        <v>0</v>
      </c>
      <c r="I148" s="168">
        <v>0</v>
      </c>
      <c r="J148" s="168">
        <v>0</v>
      </c>
      <c r="K148" s="168">
        <v>0</v>
      </c>
      <c r="L148" s="168">
        <v>0</v>
      </c>
      <c r="M148" s="168">
        <v>0</v>
      </c>
      <c r="N148" s="168">
        <v>0</v>
      </c>
      <c r="O148" s="168">
        <v>0</v>
      </c>
      <c r="P148" s="168">
        <v>0</v>
      </c>
      <c r="Q148" s="218" t="s">
        <v>32</v>
      </c>
      <c r="R148" s="151">
        <v>0</v>
      </c>
      <c r="S148" s="218" t="s">
        <v>32</v>
      </c>
      <c r="T148" s="233">
        <v>0</v>
      </c>
      <c r="U148" s="151">
        <v>0</v>
      </c>
      <c r="V148" s="151">
        <v>0</v>
      </c>
      <c r="W148" s="151">
        <v>0</v>
      </c>
      <c r="X148" s="218" t="s">
        <v>32</v>
      </c>
      <c r="Y148" s="151"/>
      <c r="Z148" s="151"/>
      <c r="AA148" s="151"/>
      <c r="AB148" s="151"/>
      <c r="AC148" s="151"/>
      <c r="AD148" s="151"/>
      <c r="AE148" s="151"/>
      <c r="AF148" s="151"/>
      <c r="AG148" s="151"/>
      <c r="AH148" s="151"/>
      <c r="AI148" s="151"/>
      <c r="AJ148" s="151"/>
      <c r="AK148" s="151"/>
      <c r="AL148" s="151"/>
      <c r="AM148" s="151"/>
      <c r="AN148" s="151"/>
      <c r="AO148" s="151"/>
      <c r="AP148" s="151"/>
      <c r="AQ148" s="234"/>
      <c r="AR148" s="234"/>
      <c r="AS148" s="151">
        <v>0</v>
      </c>
      <c r="AT148" s="218" t="s">
        <v>32</v>
      </c>
      <c r="AU148" s="2"/>
      <c r="AV148" s="2"/>
      <c r="AW148" s="2"/>
      <c r="AX148" s="2"/>
      <c r="AY148" s="2"/>
      <c r="AZ148" s="2"/>
      <c r="BA148" s="2"/>
      <c r="BB148" s="2"/>
    </row>
    <row r="149" spans="1:54" x14ac:dyDescent="0.25">
      <c r="A149" s="2"/>
      <c r="B149" s="2"/>
      <c r="C149" s="2"/>
      <c r="D149" t="s">
        <v>35</v>
      </c>
      <c r="E149" s="232">
        <v>0</v>
      </c>
      <c r="F149" s="168">
        <v>0</v>
      </c>
      <c r="G149" s="168">
        <v>0</v>
      </c>
      <c r="H149" s="168">
        <v>0</v>
      </c>
      <c r="I149" s="168">
        <v>0</v>
      </c>
      <c r="J149" s="168">
        <v>108000</v>
      </c>
      <c r="K149" s="168">
        <v>0</v>
      </c>
      <c r="L149" s="168">
        <v>0</v>
      </c>
      <c r="M149" s="168">
        <v>0</v>
      </c>
      <c r="N149" s="168">
        <v>0</v>
      </c>
      <c r="O149" s="168">
        <v>0</v>
      </c>
      <c r="P149" s="168">
        <v>108000</v>
      </c>
      <c r="Q149" s="218" t="s">
        <v>35</v>
      </c>
      <c r="R149" s="151">
        <v>8917</v>
      </c>
      <c r="S149" s="218" t="s">
        <v>35</v>
      </c>
      <c r="T149" s="233">
        <v>0</v>
      </c>
      <c r="U149" s="151">
        <v>119850</v>
      </c>
      <c r="V149" s="151">
        <v>0</v>
      </c>
      <c r="W149" s="151">
        <v>6269</v>
      </c>
      <c r="X149" s="218" t="s">
        <v>35</v>
      </c>
      <c r="Y149" s="151"/>
      <c r="Z149" s="151"/>
      <c r="AA149" s="151">
        <v>8550</v>
      </c>
      <c r="AB149" s="151"/>
      <c r="AC149" s="151"/>
      <c r="AD149" s="151"/>
      <c r="AE149" s="151"/>
      <c r="AF149" s="151"/>
      <c r="AG149" s="151"/>
      <c r="AH149" s="151"/>
      <c r="AI149" s="151"/>
      <c r="AJ149" s="151"/>
      <c r="AK149" s="151"/>
      <c r="AL149" s="151"/>
      <c r="AM149" s="151"/>
      <c r="AN149" s="151"/>
      <c r="AO149" s="151"/>
      <c r="AP149" s="151"/>
      <c r="AQ149" s="234">
        <v>111300</v>
      </c>
      <c r="AR149" s="234"/>
      <c r="AS149" s="151">
        <v>119850</v>
      </c>
      <c r="AT149" s="218" t="s">
        <v>35</v>
      </c>
      <c r="AU149" s="2"/>
      <c r="AV149" s="2"/>
      <c r="AW149" s="2"/>
      <c r="AX149" s="2"/>
      <c r="AY149" s="2"/>
      <c r="AZ149" s="2"/>
      <c r="BA149" s="2"/>
      <c r="BB149" s="2"/>
    </row>
    <row r="150" spans="1:54" x14ac:dyDescent="0.25">
      <c r="A150" s="2"/>
      <c r="B150" s="2"/>
      <c r="C150" s="2"/>
      <c r="D150" t="s">
        <v>37</v>
      </c>
      <c r="E150" s="232">
        <v>0</v>
      </c>
      <c r="F150" s="168">
        <v>0</v>
      </c>
      <c r="G150" s="168">
        <v>0</v>
      </c>
      <c r="H150" s="168">
        <v>0</v>
      </c>
      <c r="I150" s="168">
        <v>0</v>
      </c>
      <c r="J150" s="321" t="s">
        <v>186</v>
      </c>
      <c r="K150" s="168">
        <v>0</v>
      </c>
      <c r="L150" s="168">
        <v>0</v>
      </c>
      <c r="M150" s="321" t="s">
        <v>186</v>
      </c>
      <c r="N150" s="168">
        <v>0</v>
      </c>
      <c r="O150" s="168">
        <v>0</v>
      </c>
      <c r="P150" s="168">
        <v>0</v>
      </c>
      <c r="Q150" s="218" t="s">
        <v>37</v>
      </c>
      <c r="R150" s="151">
        <v>0</v>
      </c>
      <c r="S150" s="218" t="s">
        <v>37</v>
      </c>
      <c r="T150" s="233">
        <v>0</v>
      </c>
      <c r="U150" s="151">
        <v>65100</v>
      </c>
      <c r="V150" s="151">
        <v>0</v>
      </c>
      <c r="W150" s="151">
        <v>0</v>
      </c>
      <c r="X150" s="218" t="s">
        <v>37</v>
      </c>
      <c r="Y150" s="151"/>
      <c r="Z150" s="151"/>
      <c r="AA150" s="151">
        <v>32000</v>
      </c>
      <c r="AB150" s="151"/>
      <c r="AC150" s="151"/>
      <c r="AD150" s="151"/>
      <c r="AE150" s="151"/>
      <c r="AF150" s="151"/>
      <c r="AG150" s="151"/>
      <c r="AH150" s="151"/>
      <c r="AI150" s="151"/>
      <c r="AJ150" s="151"/>
      <c r="AK150" s="151"/>
      <c r="AL150" s="151">
        <v>33100</v>
      </c>
      <c r="AM150" s="151"/>
      <c r="AN150" s="151"/>
      <c r="AO150" s="151"/>
      <c r="AP150" s="151"/>
      <c r="AQ150" s="234"/>
      <c r="AR150" s="234"/>
      <c r="AS150" s="151">
        <v>65100</v>
      </c>
      <c r="AT150" s="218" t="s">
        <v>37</v>
      </c>
      <c r="AU150" s="2"/>
      <c r="AV150" s="2"/>
      <c r="AW150" s="2"/>
      <c r="AX150" s="2"/>
      <c r="AY150" s="2"/>
      <c r="AZ150" s="2"/>
      <c r="BA150" s="2"/>
      <c r="BB150" s="2"/>
    </row>
    <row r="151" spans="1:54" x14ac:dyDescent="0.25">
      <c r="A151" s="2"/>
      <c r="B151" s="2"/>
      <c r="C151" s="2"/>
      <c r="D151" t="s">
        <v>41</v>
      </c>
      <c r="E151" s="232">
        <v>0</v>
      </c>
      <c r="F151" s="168">
        <v>0</v>
      </c>
      <c r="G151" s="168">
        <v>0</v>
      </c>
      <c r="H151" s="168">
        <v>0</v>
      </c>
      <c r="I151" s="168">
        <v>0</v>
      </c>
      <c r="J151" s="232">
        <v>0</v>
      </c>
      <c r="K151" s="168">
        <v>0</v>
      </c>
      <c r="L151" s="168">
        <v>0</v>
      </c>
      <c r="M151" s="168">
        <v>0</v>
      </c>
      <c r="N151" s="168">
        <v>0</v>
      </c>
      <c r="O151" s="168">
        <v>0</v>
      </c>
      <c r="P151" s="168">
        <v>0</v>
      </c>
      <c r="Q151" s="218" t="s">
        <v>41</v>
      </c>
      <c r="R151" s="151">
        <v>0</v>
      </c>
      <c r="S151" s="218" t="s">
        <v>41</v>
      </c>
      <c r="T151" s="233">
        <v>0</v>
      </c>
      <c r="U151" s="151">
        <v>0</v>
      </c>
      <c r="V151" s="151">
        <v>0</v>
      </c>
      <c r="W151" s="151">
        <v>0</v>
      </c>
      <c r="X151" s="218" t="s">
        <v>41</v>
      </c>
      <c r="Y151" s="151"/>
      <c r="Z151" s="151"/>
      <c r="AA151" s="151"/>
      <c r="AB151" s="151"/>
      <c r="AC151" s="151"/>
      <c r="AD151" s="151"/>
      <c r="AE151" s="151"/>
      <c r="AF151" s="151"/>
      <c r="AG151" s="151"/>
      <c r="AH151" s="151"/>
      <c r="AI151" s="151"/>
      <c r="AJ151" s="151"/>
      <c r="AK151" s="151"/>
      <c r="AL151" s="151"/>
      <c r="AM151" s="151"/>
      <c r="AN151" s="151"/>
      <c r="AO151" s="151"/>
      <c r="AP151" s="151"/>
      <c r="AQ151" s="234"/>
      <c r="AR151" s="234"/>
      <c r="AS151" s="151">
        <v>0</v>
      </c>
      <c r="AT151" s="218" t="s">
        <v>41</v>
      </c>
      <c r="AU151" s="2"/>
      <c r="AV151" s="2"/>
      <c r="AW151" s="2"/>
      <c r="AX151" s="2"/>
      <c r="AY151" s="2"/>
      <c r="AZ151" s="2"/>
      <c r="BA151" s="2"/>
      <c r="BB151" s="2"/>
    </row>
    <row r="152" spans="1:54" x14ac:dyDescent="0.25">
      <c r="A152" s="2"/>
      <c r="B152" s="2"/>
      <c r="C152" s="2"/>
      <c r="D152" t="s">
        <v>44</v>
      </c>
      <c r="E152" s="232">
        <v>0</v>
      </c>
      <c r="F152" s="168">
        <v>0</v>
      </c>
      <c r="G152" s="168">
        <v>0</v>
      </c>
      <c r="H152" s="168">
        <v>0</v>
      </c>
      <c r="I152" s="168">
        <v>0</v>
      </c>
      <c r="J152" s="232">
        <v>0</v>
      </c>
      <c r="K152" s="168">
        <v>0</v>
      </c>
      <c r="L152" s="168">
        <v>0</v>
      </c>
      <c r="M152" s="168">
        <v>0</v>
      </c>
      <c r="N152" s="168">
        <v>0</v>
      </c>
      <c r="O152" s="168">
        <v>0</v>
      </c>
      <c r="P152" s="168">
        <v>0</v>
      </c>
      <c r="Q152" s="218" t="s">
        <v>44</v>
      </c>
      <c r="R152" s="151">
        <v>141820</v>
      </c>
      <c r="S152" s="218" t="s">
        <v>44</v>
      </c>
      <c r="T152" s="233">
        <v>75</v>
      </c>
      <c r="U152" s="151">
        <v>12100</v>
      </c>
      <c r="V152" s="151">
        <v>0</v>
      </c>
      <c r="W152" s="151">
        <v>0</v>
      </c>
      <c r="X152" s="218" t="s">
        <v>44</v>
      </c>
      <c r="Y152" s="151"/>
      <c r="Z152" s="151"/>
      <c r="AA152" s="151"/>
      <c r="AB152" s="151"/>
      <c r="AC152" s="151">
        <v>3300</v>
      </c>
      <c r="AD152" s="151"/>
      <c r="AE152" s="151"/>
      <c r="AF152" s="151"/>
      <c r="AG152" s="151"/>
      <c r="AH152" s="151"/>
      <c r="AI152" s="151"/>
      <c r="AJ152" s="151"/>
      <c r="AK152" s="151"/>
      <c r="AL152" s="151">
        <v>6800</v>
      </c>
      <c r="AM152" s="151"/>
      <c r="AN152" s="235"/>
      <c r="AO152" s="235">
        <v>2000</v>
      </c>
      <c r="AP152" s="151"/>
      <c r="AQ152" s="234"/>
      <c r="AR152" s="234"/>
      <c r="AS152" s="151">
        <v>12100</v>
      </c>
      <c r="AT152" s="218" t="s">
        <v>44</v>
      </c>
      <c r="AU152" s="2"/>
      <c r="AV152" s="2"/>
      <c r="AW152" s="2"/>
      <c r="AX152" s="2"/>
      <c r="AY152" s="2"/>
      <c r="AZ152" s="2"/>
      <c r="BA152" s="2"/>
      <c r="BB152" s="2"/>
    </row>
    <row r="153" spans="1:54" x14ac:dyDescent="0.25">
      <c r="A153" s="2"/>
      <c r="B153" s="2"/>
      <c r="C153" s="2"/>
      <c r="D153" t="s">
        <v>45</v>
      </c>
      <c r="E153" s="232">
        <v>0</v>
      </c>
      <c r="F153" s="168">
        <v>0</v>
      </c>
      <c r="G153" s="168">
        <v>0</v>
      </c>
      <c r="H153" s="168">
        <v>0</v>
      </c>
      <c r="I153" s="236" t="s">
        <v>186</v>
      </c>
      <c r="J153" s="232">
        <v>0</v>
      </c>
      <c r="K153" s="168">
        <v>0</v>
      </c>
      <c r="L153" s="321" t="s">
        <v>186</v>
      </c>
      <c r="M153" s="168">
        <v>34380</v>
      </c>
      <c r="N153" s="168">
        <v>0</v>
      </c>
      <c r="O153" s="168">
        <v>0</v>
      </c>
      <c r="P153" s="168">
        <v>34380</v>
      </c>
      <c r="Q153" s="218" t="s">
        <v>45</v>
      </c>
      <c r="R153" s="151">
        <v>2812</v>
      </c>
      <c r="S153" s="218" t="s">
        <v>45</v>
      </c>
      <c r="T153" s="322">
        <v>25</v>
      </c>
      <c r="U153" s="151">
        <v>6970</v>
      </c>
      <c r="V153" s="151">
        <v>0</v>
      </c>
      <c r="W153" s="151">
        <v>0</v>
      </c>
      <c r="X153" s="218" t="s">
        <v>45</v>
      </c>
      <c r="Y153" s="151"/>
      <c r="Z153" s="151"/>
      <c r="AA153" s="151"/>
      <c r="AB153" s="151"/>
      <c r="AC153" s="151"/>
      <c r="AD153" s="151"/>
      <c r="AE153" s="151"/>
      <c r="AF153" s="151"/>
      <c r="AG153" s="151"/>
      <c r="AH153" s="151"/>
      <c r="AI153" s="151"/>
      <c r="AJ153" s="151"/>
      <c r="AK153" s="151"/>
      <c r="AL153" s="151">
        <v>6970</v>
      </c>
      <c r="AM153" s="151"/>
      <c r="AN153" s="151"/>
      <c r="AO153" s="151"/>
      <c r="AP153" s="151"/>
      <c r="AQ153" s="234"/>
      <c r="AR153" s="234"/>
      <c r="AS153" s="151">
        <v>6970</v>
      </c>
      <c r="AT153" s="218" t="s">
        <v>45</v>
      </c>
      <c r="AU153" s="2"/>
      <c r="AV153" s="2"/>
      <c r="AW153" s="2"/>
      <c r="AX153" s="2"/>
      <c r="AY153" s="2"/>
      <c r="AZ153" s="2"/>
      <c r="BA153" s="2"/>
      <c r="BB153" s="2"/>
    </row>
    <row r="154" spans="1:54" x14ac:dyDescent="0.25">
      <c r="A154" s="2"/>
      <c r="B154" s="2"/>
      <c r="C154" s="2"/>
      <c r="D154" t="s">
        <v>46</v>
      </c>
      <c r="E154" s="232">
        <v>0</v>
      </c>
      <c r="F154" s="168">
        <v>0</v>
      </c>
      <c r="G154" s="168">
        <v>0</v>
      </c>
      <c r="H154" s="168">
        <v>0</v>
      </c>
      <c r="I154" s="168">
        <v>0</v>
      </c>
      <c r="J154" s="232">
        <v>2500</v>
      </c>
      <c r="K154" s="168">
        <v>0</v>
      </c>
      <c r="L154" s="168">
        <v>0</v>
      </c>
      <c r="M154" s="168">
        <v>15750</v>
      </c>
      <c r="N154" s="168">
        <v>0</v>
      </c>
      <c r="O154" s="168">
        <v>259650</v>
      </c>
      <c r="P154" s="168">
        <v>277900</v>
      </c>
      <c r="Q154" s="218" t="s">
        <v>46</v>
      </c>
      <c r="R154" s="151">
        <v>0</v>
      </c>
      <c r="S154" s="218" t="s">
        <v>46</v>
      </c>
      <c r="T154" s="233">
        <v>4.5</v>
      </c>
      <c r="U154" s="151">
        <v>750</v>
      </c>
      <c r="V154" s="151">
        <v>0</v>
      </c>
      <c r="W154" s="151">
        <v>0</v>
      </c>
      <c r="X154" s="218" t="s">
        <v>46</v>
      </c>
      <c r="Y154" s="151"/>
      <c r="Z154" s="151"/>
      <c r="AA154" s="151">
        <v>750</v>
      </c>
      <c r="AB154" s="151"/>
      <c r="AC154" s="151"/>
      <c r="AD154" s="151"/>
      <c r="AE154" s="151"/>
      <c r="AF154" s="151"/>
      <c r="AG154" s="151"/>
      <c r="AH154" s="151"/>
      <c r="AI154" s="151"/>
      <c r="AJ154" s="151"/>
      <c r="AK154" s="151"/>
      <c r="AL154" s="151"/>
      <c r="AM154" s="151"/>
      <c r="AN154" s="151"/>
      <c r="AO154" s="151"/>
      <c r="AP154" s="151"/>
      <c r="AQ154" s="234"/>
      <c r="AR154" s="234"/>
      <c r="AS154" s="151">
        <v>750</v>
      </c>
      <c r="AT154" s="218" t="s">
        <v>46</v>
      </c>
      <c r="AU154" s="2"/>
      <c r="AV154" s="2"/>
      <c r="AW154" s="2"/>
      <c r="AX154" s="2"/>
      <c r="AY154" s="2"/>
      <c r="AZ154" s="2"/>
      <c r="BA154" s="2"/>
      <c r="BB154" s="2"/>
    </row>
    <row r="155" spans="1:54" x14ac:dyDescent="0.25">
      <c r="A155" s="2"/>
      <c r="B155" s="2"/>
      <c r="C155" s="2"/>
      <c r="D155" t="s">
        <v>43</v>
      </c>
      <c r="E155" s="232">
        <v>0</v>
      </c>
      <c r="F155" s="168">
        <v>0</v>
      </c>
      <c r="G155" s="168">
        <v>0</v>
      </c>
      <c r="H155" s="168">
        <v>0</v>
      </c>
      <c r="I155" s="168">
        <v>0</v>
      </c>
      <c r="J155" s="232">
        <v>0</v>
      </c>
      <c r="K155" s="168">
        <v>0</v>
      </c>
      <c r="L155" s="168">
        <v>0</v>
      </c>
      <c r="M155" s="168">
        <v>0</v>
      </c>
      <c r="N155" s="168">
        <v>0</v>
      </c>
      <c r="O155" s="168">
        <v>0</v>
      </c>
      <c r="P155" s="168">
        <v>0</v>
      </c>
      <c r="Q155" s="218" t="s">
        <v>43</v>
      </c>
      <c r="R155" s="151">
        <v>0</v>
      </c>
      <c r="S155" s="218" t="s">
        <v>43</v>
      </c>
      <c r="T155" s="233">
        <v>0.2</v>
      </c>
      <c r="U155" s="151">
        <v>0</v>
      </c>
      <c r="V155" s="151">
        <v>0</v>
      </c>
      <c r="W155" s="151">
        <v>0</v>
      </c>
      <c r="X155" s="218" t="s">
        <v>43</v>
      </c>
      <c r="Y155" s="151"/>
      <c r="Z155" s="151"/>
      <c r="AA155" s="151"/>
      <c r="AB155" s="151"/>
      <c r="AC155" s="151"/>
      <c r="AD155" s="151"/>
      <c r="AE155" s="151"/>
      <c r="AF155" s="151"/>
      <c r="AG155" s="151"/>
      <c r="AH155" s="151"/>
      <c r="AI155" s="151"/>
      <c r="AJ155" s="151"/>
      <c r="AK155" s="151"/>
      <c r="AL155" s="151"/>
      <c r="AM155" s="151"/>
      <c r="AN155" s="151"/>
      <c r="AO155" s="151"/>
      <c r="AP155" s="151"/>
      <c r="AQ155" s="234"/>
      <c r="AR155" s="234"/>
      <c r="AS155" s="151">
        <v>0</v>
      </c>
      <c r="AT155" s="218" t="s">
        <v>43</v>
      </c>
      <c r="AU155" s="2"/>
      <c r="AV155" s="2"/>
      <c r="AW155" s="2"/>
      <c r="AX155" s="2"/>
      <c r="AY155" s="2"/>
      <c r="AZ155" s="2"/>
      <c r="BA155" s="2"/>
      <c r="BB155" s="2"/>
    </row>
    <row r="156" spans="1:54" x14ac:dyDescent="0.25">
      <c r="A156" s="2"/>
      <c r="B156" s="2"/>
      <c r="C156" s="2"/>
      <c r="D156" t="s">
        <v>47</v>
      </c>
      <c r="E156" s="232">
        <v>0</v>
      </c>
      <c r="F156" s="168">
        <v>0</v>
      </c>
      <c r="G156" s="168">
        <v>0</v>
      </c>
      <c r="H156" s="168">
        <v>0</v>
      </c>
      <c r="I156" s="232">
        <v>0</v>
      </c>
      <c r="J156" s="232">
        <v>0</v>
      </c>
      <c r="K156" s="168">
        <v>0</v>
      </c>
      <c r="L156" s="168">
        <v>0</v>
      </c>
      <c r="M156" s="168">
        <v>0</v>
      </c>
      <c r="N156" s="168">
        <v>0</v>
      </c>
      <c r="O156" s="168">
        <v>0</v>
      </c>
      <c r="P156" s="168">
        <v>0</v>
      </c>
      <c r="Q156" s="218" t="s">
        <v>47</v>
      </c>
      <c r="R156" s="151">
        <v>1820</v>
      </c>
      <c r="S156" s="218" t="s">
        <v>47</v>
      </c>
      <c r="T156" s="233">
        <v>0</v>
      </c>
      <c r="U156" s="151">
        <v>0</v>
      </c>
      <c r="V156" s="151">
        <v>0</v>
      </c>
      <c r="W156" s="151">
        <v>0</v>
      </c>
      <c r="X156" s="218" t="s">
        <v>47</v>
      </c>
      <c r="Y156" s="151"/>
      <c r="Z156" s="151"/>
      <c r="AA156" s="151"/>
      <c r="AB156" s="151"/>
      <c r="AC156" s="151"/>
      <c r="AD156" s="151"/>
      <c r="AE156" s="151"/>
      <c r="AF156" s="151"/>
      <c r="AG156" s="151"/>
      <c r="AH156" s="151"/>
      <c r="AI156" s="151"/>
      <c r="AJ156" s="151"/>
      <c r="AK156" s="151"/>
      <c r="AL156" s="151"/>
      <c r="AM156" s="151"/>
      <c r="AN156" s="151"/>
      <c r="AO156" s="151"/>
      <c r="AP156" s="151"/>
      <c r="AQ156" s="234"/>
      <c r="AR156" s="234"/>
      <c r="AS156" s="151">
        <v>0</v>
      </c>
      <c r="AT156" s="218" t="s">
        <v>47</v>
      </c>
      <c r="AU156" s="2"/>
      <c r="AV156" s="2"/>
      <c r="AW156" s="2"/>
      <c r="AX156" s="2"/>
      <c r="AY156" s="2"/>
      <c r="AZ156" s="2"/>
      <c r="BA156" s="2"/>
      <c r="BB156" s="2"/>
    </row>
    <row r="157" spans="1:54" x14ac:dyDescent="0.25">
      <c r="A157" s="2"/>
      <c r="B157" s="2"/>
      <c r="C157" s="2"/>
      <c r="D157" t="s">
        <v>48</v>
      </c>
      <c r="E157" s="232">
        <v>0</v>
      </c>
      <c r="F157" s="168">
        <v>0</v>
      </c>
      <c r="G157" s="168">
        <v>0</v>
      </c>
      <c r="H157" s="168">
        <v>0</v>
      </c>
      <c r="I157" s="232">
        <v>0</v>
      </c>
      <c r="J157" s="232">
        <v>0</v>
      </c>
      <c r="K157" s="168">
        <v>0</v>
      </c>
      <c r="L157" s="168">
        <v>0</v>
      </c>
      <c r="M157" s="168">
        <v>0</v>
      </c>
      <c r="N157" s="168">
        <v>0</v>
      </c>
      <c r="O157" s="168">
        <v>0</v>
      </c>
      <c r="P157" s="168">
        <v>0</v>
      </c>
      <c r="Q157" s="218" t="s">
        <v>48</v>
      </c>
      <c r="R157" s="151">
        <v>0</v>
      </c>
      <c r="S157" s="218" t="s">
        <v>48</v>
      </c>
      <c r="T157" s="233">
        <v>0</v>
      </c>
      <c r="U157" s="151">
        <v>0</v>
      </c>
      <c r="V157" s="151">
        <v>0</v>
      </c>
      <c r="W157" s="151">
        <v>0</v>
      </c>
      <c r="X157" s="218" t="s">
        <v>48</v>
      </c>
      <c r="Y157" s="151"/>
      <c r="Z157" s="151"/>
      <c r="AA157" s="151"/>
      <c r="AB157" s="151"/>
      <c r="AC157" s="151"/>
      <c r="AD157" s="151"/>
      <c r="AE157" s="151"/>
      <c r="AF157" s="151"/>
      <c r="AG157" s="151"/>
      <c r="AH157" s="151"/>
      <c r="AI157" s="151"/>
      <c r="AJ157" s="151"/>
      <c r="AK157" s="151"/>
      <c r="AL157" s="151"/>
      <c r="AM157" s="151"/>
      <c r="AN157" s="151"/>
      <c r="AO157" s="151"/>
      <c r="AP157" s="151"/>
      <c r="AQ157" s="234"/>
      <c r="AR157" s="234"/>
      <c r="AS157" s="151">
        <v>0</v>
      </c>
      <c r="AT157" s="218" t="s">
        <v>48</v>
      </c>
      <c r="AU157" s="2"/>
      <c r="AV157" s="2"/>
      <c r="AW157" s="2"/>
      <c r="AX157" s="2"/>
      <c r="AY157" s="2"/>
      <c r="AZ157" s="2"/>
      <c r="BA157" s="2"/>
      <c r="BB157" s="2"/>
    </row>
    <row r="158" spans="1:54" x14ac:dyDescent="0.25">
      <c r="A158" s="2"/>
      <c r="B158" s="2"/>
      <c r="C158" s="2"/>
      <c r="D158" t="s">
        <v>49</v>
      </c>
      <c r="E158" s="232">
        <v>0</v>
      </c>
      <c r="F158" s="168">
        <v>0</v>
      </c>
      <c r="G158" s="168">
        <v>0</v>
      </c>
      <c r="H158" s="168">
        <v>0</v>
      </c>
      <c r="I158" s="232">
        <v>0</v>
      </c>
      <c r="J158" s="232">
        <v>0</v>
      </c>
      <c r="K158" s="168">
        <v>0</v>
      </c>
      <c r="L158" s="168">
        <v>0</v>
      </c>
      <c r="M158" s="168">
        <v>0</v>
      </c>
      <c r="N158" s="168">
        <v>0</v>
      </c>
      <c r="O158" s="168">
        <v>0</v>
      </c>
      <c r="P158" s="168">
        <v>0</v>
      </c>
      <c r="Q158" s="218" t="s">
        <v>49</v>
      </c>
      <c r="R158" s="151">
        <v>0</v>
      </c>
      <c r="S158" s="218" t="s">
        <v>49</v>
      </c>
      <c r="T158" s="233">
        <v>0</v>
      </c>
      <c r="U158" s="151">
        <v>0</v>
      </c>
      <c r="V158" s="151">
        <v>0</v>
      </c>
      <c r="W158" s="151">
        <v>0</v>
      </c>
      <c r="X158" s="218" t="s">
        <v>49</v>
      </c>
      <c r="Y158" s="151"/>
      <c r="Z158" s="151"/>
      <c r="AA158" s="151"/>
      <c r="AB158" s="151"/>
      <c r="AC158" s="151"/>
      <c r="AD158" s="151"/>
      <c r="AE158" s="151"/>
      <c r="AF158" s="151"/>
      <c r="AG158" s="151"/>
      <c r="AH158" s="151"/>
      <c r="AI158" s="151"/>
      <c r="AJ158" s="151"/>
      <c r="AK158" s="151"/>
      <c r="AL158" s="151"/>
      <c r="AM158" s="151"/>
      <c r="AN158" s="151"/>
      <c r="AO158" s="151"/>
      <c r="AP158" s="151"/>
      <c r="AQ158" s="234"/>
      <c r="AR158" s="234"/>
      <c r="AS158" s="151">
        <v>0</v>
      </c>
      <c r="AT158" s="218" t="s">
        <v>49</v>
      </c>
      <c r="AU158" s="2"/>
      <c r="AV158" s="2"/>
      <c r="AW158" s="2"/>
      <c r="AX158" s="2"/>
      <c r="AY158" s="2"/>
      <c r="AZ158" s="2"/>
      <c r="BA158" s="2"/>
      <c r="BB158" s="2"/>
    </row>
    <row r="159" spans="1:54" x14ac:dyDescent="0.25">
      <c r="A159" s="2"/>
      <c r="B159" s="2"/>
      <c r="C159" s="2"/>
      <c r="D159" t="s">
        <v>52</v>
      </c>
      <c r="E159" s="232">
        <v>0</v>
      </c>
      <c r="F159" s="168">
        <v>0</v>
      </c>
      <c r="G159" s="168">
        <v>0</v>
      </c>
      <c r="H159" s="168">
        <v>0</v>
      </c>
      <c r="I159" s="232">
        <v>0</v>
      </c>
      <c r="J159" s="232">
        <v>0</v>
      </c>
      <c r="K159" s="168">
        <v>0</v>
      </c>
      <c r="L159" s="168">
        <v>0</v>
      </c>
      <c r="M159" s="168">
        <v>0</v>
      </c>
      <c r="N159" s="168">
        <v>0</v>
      </c>
      <c r="O159" s="168">
        <v>0</v>
      </c>
      <c r="P159" s="168">
        <v>0</v>
      </c>
      <c r="Q159" s="218" t="s">
        <v>52</v>
      </c>
      <c r="R159" s="151">
        <v>16088</v>
      </c>
      <c r="S159" s="218" t="s">
        <v>52</v>
      </c>
      <c r="T159" s="233">
        <v>27.5</v>
      </c>
      <c r="U159" s="151">
        <v>45550</v>
      </c>
      <c r="V159" s="151">
        <v>0</v>
      </c>
      <c r="W159" s="151">
        <v>0</v>
      </c>
      <c r="X159" s="218" t="s">
        <v>52</v>
      </c>
      <c r="Y159" s="151"/>
      <c r="Z159" s="151"/>
      <c r="AA159" s="151"/>
      <c r="AB159" s="151">
        <v>45550</v>
      </c>
      <c r="AC159" s="151"/>
      <c r="AD159" s="151"/>
      <c r="AE159" s="151"/>
      <c r="AF159" s="151"/>
      <c r="AG159" s="151"/>
      <c r="AH159" s="151"/>
      <c r="AI159" s="151"/>
      <c r="AJ159" s="151"/>
      <c r="AK159" s="151"/>
      <c r="AL159" s="151"/>
      <c r="AM159" s="151"/>
      <c r="AN159" s="151"/>
      <c r="AO159" s="151"/>
      <c r="AP159" s="151"/>
      <c r="AQ159" s="234"/>
      <c r="AR159" s="234"/>
      <c r="AS159" s="151">
        <v>45550</v>
      </c>
      <c r="AT159" s="218" t="s">
        <v>52</v>
      </c>
      <c r="AU159" s="2"/>
      <c r="AV159" s="2"/>
      <c r="AW159" s="2"/>
      <c r="AX159" s="2"/>
      <c r="AY159" s="2"/>
      <c r="AZ159" s="2"/>
      <c r="BA159" s="2"/>
      <c r="BB159" s="2"/>
    </row>
    <row r="160" spans="1:54" x14ac:dyDescent="0.25">
      <c r="A160" s="2"/>
      <c r="B160" s="2"/>
      <c r="C160" s="2"/>
      <c r="D160" t="s">
        <v>51</v>
      </c>
      <c r="E160" s="232">
        <v>0</v>
      </c>
      <c r="F160" s="168">
        <v>0</v>
      </c>
      <c r="G160" s="168">
        <v>0</v>
      </c>
      <c r="H160" s="168">
        <v>0</v>
      </c>
      <c r="I160" s="168">
        <v>0</v>
      </c>
      <c r="J160" s="232">
        <v>0</v>
      </c>
      <c r="K160" s="168">
        <v>0</v>
      </c>
      <c r="L160" s="168">
        <v>0</v>
      </c>
      <c r="M160" s="321" t="s">
        <v>186</v>
      </c>
      <c r="N160" s="168">
        <v>0</v>
      </c>
      <c r="O160" s="168">
        <v>0</v>
      </c>
      <c r="P160" s="168">
        <v>0</v>
      </c>
      <c r="Q160" s="218" t="s">
        <v>51</v>
      </c>
      <c r="R160" s="151">
        <v>874</v>
      </c>
      <c r="S160" s="218" t="s">
        <v>51</v>
      </c>
      <c r="T160" s="233">
        <v>34.700000000000003</v>
      </c>
      <c r="U160" s="151">
        <v>4260</v>
      </c>
      <c r="V160" s="151">
        <v>0</v>
      </c>
      <c r="W160" s="151">
        <v>0</v>
      </c>
      <c r="X160" s="218" t="s">
        <v>51</v>
      </c>
      <c r="Y160" s="151"/>
      <c r="Z160" s="151"/>
      <c r="AA160" s="151"/>
      <c r="AB160" s="151"/>
      <c r="AC160" s="151"/>
      <c r="AD160" s="151"/>
      <c r="AE160" s="151"/>
      <c r="AF160" s="151"/>
      <c r="AG160" s="151"/>
      <c r="AH160" s="151"/>
      <c r="AI160" s="151"/>
      <c r="AJ160" s="151"/>
      <c r="AK160" s="151"/>
      <c r="AL160" s="151">
        <v>4260</v>
      </c>
      <c r="AM160" s="151"/>
      <c r="AN160" s="151"/>
      <c r="AO160" s="151"/>
      <c r="AP160" s="151"/>
      <c r="AQ160" s="234"/>
      <c r="AR160" s="234"/>
      <c r="AS160" s="151">
        <v>4260</v>
      </c>
      <c r="AT160" s="218" t="s">
        <v>51</v>
      </c>
      <c r="AU160" s="2"/>
      <c r="AV160" s="2"/>
      <c r="AW160" s="2"/>
      <c r="AX160" s="2"/>
      <c r="AY160" s="2"/>
      <c r="AZ160" s="2"/>
      <c r="BA160" s="2"/>
      <c r="BB160" s="2"/>
    </row>
    <row r="161" spans="1:54" x14ac:dyDescent="0.25">
      <c r="A161" s="2"/>
      <c r="B161" s="2"/>
      <c r="C161" s="2"/>
      <c r="D161" t="s">
        <v>50</v>
      </c>
      <c r="E161" s="232">
        <v>0</v>
      </c>
      <c r="F161" s="168">
        <v>0</v>
      </c>
      <c r="G161" s="168">
        <v>0</v>
      </c>
      <c r="H161" s="168">
        <v>0</v>
      </c>
      <c r="I161" s="232">
        <v>0</v>
      </c>
      <c r="J161" s="232">
        <v>0</v>
      </c>
      <c r="K161" s="168">
        <v>0</v>
      </c>
      <c r="L161" s="168">
        <v>0</v>
      </c>
      <c r="M161" s="168">
        <v>0</v>
      </c>
      <c r="N161" s="168">
        <v>0</v>
      </c>
      <c r="O161" s="168">
        <v>0</v>
      </c>
      <c r="P161" s="168">
        <v>0</v>
      </c>
      <c r="Q161" s="218" t="s">
        <v>50</v>
      </c>
      <c r="R161" s="151">
        <v>1287</v>
      </c>
      <c r="S161" s="218" t="s">
        <v>50</v>
      </c>
      <c r="T161" s="233">
        <v>27.5</v>
      </c>
      <c r="U161" s="151">
        <v>107650</v>
      </c>
      <c r="V161" s="151">
        <v>0</v>
      </c>
      <c r="W161" s="151">
        <v>0</v>
      </c>
      <c r="X161" s="218" t="s">
        <v>50</v>
      </c>
      <c r="Y161" s="151"/>
      <c r="Z161" s="151"/>
      <c r="AA161" s="151"/>
      <c r="AB161" s="151"/>
      <c r="AC161" s="151"/>
      <c r="AD161" s="151"/>
      <c r="AE161" s="151"/>
      <c r="AF161" s="151">
        <v>106150</v>
      </c>
      <c r="AG161" s="151"/>
      <c r="AH161" s="151"/>
      <c r="AI161" s="151"/>
      <c r="AJ161" s="151"/>
      <c r="AK161" s="151"/>
      <c r="AL161" s="151">
        <v>1500</v>
      </c>
      <c r="AM161" s="151"/>
      <c r="AN161" s="151"/>
      <c r="AO161" s="151"/>
      <c r="AP161" s="151"/>
      <c r="AQ161" s="234"/>
      <c r="AR161" s="234"/>
      <c r="AS161" s="151">
        <v>107650</v>
      </c>
      <c r="AT161" s="218" t="s">
        <v>50</v>
      </c>
      <c r="AU161" s="2"/>
      <c r="AV161" s="2"/>
      <c r="AW161" s="2"/>
      <c r="AX161" s="2"/>
      <c r="AY161" s="2"/>
      <c r="AZ161" s="2"/>
      <c r="BA161" s="2"/>
      <c r="BB161" s="2"/>
    </row>
    <row r="162" spans="1:54" x14ac:dyDescent="0.25">
      <c r="A162" s="2"/>
      <c r="B162" s="2"/>
      <c r="C162" s="2"/>
      <c r="D162" t="s">
        <v>53</v>
      </c>
      <c r="E162" s="236" t="s">
        <v>186</v>
      </c>
      <c r="F162" s="168">
        <v>0</v>
      </c>
      <c r="G162" s="321" t="s">
        <v>186</v>
      </c>
      <c r="H162" s="168">
        <v>0</v>
      </c>
      <c r="I162" s="232">
        <v>0</v>
      </c>
      <c r="J162" s="232">
        <v>154980</v>
      </c>
      <c r="K162" s="168">
        <v>0</v>
      </c>
      <c r="L162" s="168">
        <v>0</v>
      </c>
      <c r="M162" s="168">
        <v>71200</v>
      </c>
      <c r="N162" s="168">
        <v>0</v>
      </c>
      <c r="O162" s="168">
        <v>122500</v>
      </c>
      <c r="P162" s="168">
        <v>348680</v>
      </c>
      <c r="Q162" s="218" t="s">
        <v>53</v>
      </c>
      <c r="R162" s="151">
        <v>16100</v>
      </c>
      <c r="S162" s="218" t="s">
        <v>53</v>
      </c>
      <c r="T162" s="233">
        <v>115</v>
      </c>
      <c r="U162" s="151">
        <v>57245</v>
      </c>
      <c r="V162" s="151">
        <v>6950</v>
      </c>
      <c r="W162" s="151">
        <v>0</v>
      </c>
      <c r="X162" s="218" t="s">
        <v>53</v>
      </c>
      <c r="Y162" s="151"/>
      <c r="Z162" s="151"/>
      <c r="AA162" s="151">
        <v>43500</v>
      </c>
      <c r="AB162" s="151"/>
      <c r="AC162" s="151">
        <v>4250</v>
      </c>
      <c r="AD162" s="151">
        <v>5800</v>
      </c>
      <c r="AE162" s="151"/>
      <c r="AF162" s="151"/>
      <c r="AG162" s="151"/>
      <c r="AH162" s="151"/>
      <c r="AI162" s="151"/>
      <c r="AJ162" s="151"/>
      <c r="AK162" s="151"/>
      <c r="AL162" s="151">
        <v>1980</v>
      </c>
      <c r="AM162" s="151"/>
      <c r="AN162" s="235"/>
      <c r="AO162" s="235">
        <v>65</v>
      </c>
      <c r="AP162" s="151"/>
      <c r="AQ162" s="234">
        <v>1650</v>
      </c>
      <c r="AR162" s="234"/>
      <c r="AS162" s="151">
        <v>57245</v>
      </c>
      <c r="AT162" s="218" t="s">
        <v>53</v>
      </c>
      <c r="AU162" s="2"/>
      <c r="AV162" s="2"/>
      <c r="AW162" s="2"/>
      <c r="AX162" s="2"/>
      <c r="AY162" s="2"/>
      <c r="AZ162" s="2"/>
      <c r="BA162" s="2"/>
      <c r="BB162" s="2"/>
    </row>
    <row r="163" spans="1:54" x14ac:dyDescent="0.25">
      <c r="A163" s="2"/>
      <c r="B163" s="2"/>
      <c r="C163" s="2"/>
      <c r="D163" t="s">
        <v>54</v>
      </c>
      <c r="E163" s="232">
        <v>0</v>
      </c>
      <c r="F163" s="168">
        <v>0</v>
      </c>
      <c r="G163" s="232">
        <v>0</v>
      </c>
      <c r="H163" s="168">
        <v>0</v>
      </c>
      <c r="I163" s="232">
        <v>891860</v>
      </c>
      <c r="J163" s="232">
        <v>0</v>
      </c>
      <c r="K163" s="168">
        <v>0</v>
      </c>
      <c r="L163" s="168">
        <v>111570</v>
      </c>
      <c r="M163" s="168">
        <v>23910</v>
      </c>
      <c r="N163" s="168">
        <v>0</v>
      </c>
      <c r="O163" s="168">
        <v>0</v>
      </c>
      <c r="P163" s="168">
        <v>1027340</v>
      </c>
      <c r="Q163" s="218" t="s">
        <v>54</v>
      </c>
      <c r="R163" s="151">
        <v>18800</v>
      </c>
      <c r="S163" s="218" t="s">
        <v>54</v>
      </c>
      <c r="T163" s="233">
        <v>11.3</v>
      </c>
      <c r="U163" s="151">
        <v>0</v>
      </c>
      <c r="V163" s="151">
        <v>0</v>
      </c>
      <c r="W163" s="151">
        <v>0</v>
      </c>
      <c r="X163" s="218" t="s">
        <v>54</v>
      </c>
      <c r="Y163" s="151"/>
      <c r="Z163" s="151"/>
      <c r="AA163" s="151"/>
      <c r="AB163" s="151"/>
      <c r="AC163" s="151"/>
      <c r="AD163" s="151"/>
      <c r="AE163" s="151"/>
      <c r="AF163" s="151"/>
      <c r="AG163" s="151"/>
      <c r="AH163" s="151"/>
      <c r="AI163" s="151"/>
      <c r="AJ163" s="151"/>
      <c r="AK163" s="151"/>
      <c r="AL163" s="151"/>
      <c r="AM163" s="151"/>
      <c r="AN163" s="151"/>
      <c r="AO163" s="151"/>
      <c r="AP163" s="151"/>
      <c r="AQ163" s="234"/>
      <c r="AR163" s="234"/>
      <c r="AS163" s="151">
        <v>0</v>
      </c>
      <c r="AT163" s="218" t="s">
        <v>54</v>
      </c>
      <c r="AU163" s="2"/>
      <c r="AV163" s="2"/>
      <c r="AW163" s="2"/>
      <c r="AX163" s="2"/>
      <c r="AY163" s="2"/>
      <c r="AZ163" s="2"/>
      <c r="BA163" s="2"/>
      <c r="BB163" s="2"/>
    </row>
    <row r="164" spans="1:54" x14ac:dyDescent="0.25">
      <c r="A164" s="2"/>
      <c r="B164" s="2"/>
      <c r="C164" s="2"/>
      <c r="D164" t="s">
        <v>56</v>
      </c>
      <c r="E164" s="232">
        <v>0</v>
      </c>
      <c r="F164" s="168">
        <v>0</v>
      </c>
      <c r="G164" s="232">
        <v>0</v>
      </c>
      <c r="H164" s="168">
        <v>0</v>
      </c>
      <c r="I164" s="232">
        <v>0</v>
      </c>
      <c r="J164" s="232">
        <v>0</v>
      </c>
      <c r="K164" s="168">
        <v>0</v>
      </c>
      <c r="L164" s="168">
        <v>0</v>
      </c>
      <c r="M164" s="168">
        <v>0</v>
      </c>
      <c r="N164" s="168">
        <v>0</v>
      </c>
      <c r="O164" s="168">
        <v>0</v>
      </c>
      <c r="P164" s="168">
        <v>0</v>
      </c>
      <c r="Q164" s="218" t="s">
        <v>56</v>
      </c>
      <c r="R164" s="151">
        <v>0</v>
      </c>
      <c r="S164" s="218" t="s">
        <v>56</v>
      </c>
      <c r="T164" s="233">
        <v>0</v>
      </c>
      <c r="U164" s="151">
        <v>4500</v>
      </c>
      <c r="V164" s="151">
        <v>0</v>
      </c>
      <c r="W164" s="151">
        <v>0</v>
      </c>
      <c r="X164" s="218" t="s">
        <v>56</v>
      </c>
      <c r="Y164" s="151"/>
      <c r="Z164" s="151"/>
      <c r="AA164" s="151">
        <v>4500</v>
      </c>
      <c r="AB164" s="151"/>
      <c r="AC164" s="151"/>
      <c r="AD164" s="151"/>
      <c r="AE164" s="151"/>
      <c r="AF164" s="151"/>
      <c r="AG164" s="151"/>
      <c r="AH164" s="151"/>
      <c r="AI164" s="151"/>
      <c r="AJ164" s="151"/>
      <c r="AK164" s="151"/>
      <c r="AL164" s="151"/>
      <c r="AM164" s="151"/>
      <c r="AN164" s="151"/>
      <c r="AO164" s="151"/>
      <c r="AP164" s="151"/>
      <c r="AQ164" s="234"/>
      <c r="AR164" s="234"/>
      <c r="AS164" s="151">
        <v>4500</v>
      </c>
      <c r="AT164" s="218" t="s">
        <v>56</v>
      </c>
      <c r="AU164" s="2"/>
      <c r="AV164" s="2"/>
      <c r="AW164" s="2"/>
      <c r="AX164" s="2"/>
      <c r="AY164" s="2"/>
      <c r="AZ164" s="2"/>
      <c r="BA164" s="2"/>
      <c r="BB164" s="2"/>
    </row>
    <row r="165" spans="1:54" x14ac:dyDescent="0.25">
      <c r="A165" s="2"/>
      <c r="B165" s="2"/>
      <c r="C165" s="2"/>
      <c r="D165" t="s">
        <v>55</v>
      </c>
      <c r="E165" s="232">
        <v>0</v>
      </c>
      <c r="F165" s="168">
        <v>0</v>
      </c>
      <c r="G165" s="232">
        <v>0</v>
      </c>
      <c r="H165" s="168">
        <v>0</v>
      </c>
      <c r="I165" s="232">
        <v>0</v>
      </c>
      <c r="J165" s="232">
        <v>0</v>
      </c>
      <c r="K165" s="168">
        <v>0</v>
      </c>
      <c r="L165" s="168">
        <v>0</v>
      </c>
      <c r="M165" s="168">
        <v>0</v>
      </c>
      <c r="N165" s="168">
        <v>0</v>
      </c>
      <c r="O165" s="168">
        <v>0</v>
      </c>
      <c r="P165" s="168">
        <v>0</v>
      </c>
      <c r="Q165" s="218" t="s">
        <v>55</v>
      </c>
      <c r="R165" s="151">
        <v>2670</v>
      </c>
      <c r="S165" s="218" t="s">
        <v>55</v>
      </c>
      <c r="T165" s="233">
        <v>33</v>
      </c>
      <c r="U165" s="151">
        <v>3600</v>
      </c>
      <c r="V165" s="151">
        <v>4600</v>
      </c>
      <c r="W165" s="151">
        <v>0</v>
      </c>
      <c r="X165" s="218" t="s">
        <v>55</v>
      </c>
      <c r="Y165" s="151"/>
      <c r="Z165" s="151"/>
      <c r="AA165" s="151"/>
      <c r="AB165" s="151"/>
      <c r="AC165" s="151"/>
      <c r="AD165" s="151"/>
      <c r="AE165" s="151"/>
      <c r="AF165" s="151"/>
      <c r="AG165" s="151"/>
      <c r="AH165" s="151"/>
      <c r="AI165" s="151"/>
      <c r="AJ165" s="151"/>
      <c r="AK165" s="151"/>
      <c r="AL165" s="151">
        <v>3600</v>
      </c>
      <c r="AM165" s="151"/>
      <c r="AN165" s="151"/>
      <c r="AO165" s="151"/>
      <c r="AP165" s="151"/>
      <c r="AQ165" s="234"/>
      <c r="AR165" s="234"/>
      <c r="AS165" s="151">
        <v>3600</v>
      </c>
      <c r="AT165" s="218" t="s">
        <v>55</v>
      </c>
      <c r="AU165" s="2"/>
      <c r="AV165" s="2"/>
      <c r="AW165" s="2"/>
      <c r="AX165" s="2"/>
      <c r="AY165" s="2"/>
      <c r="AZ165" s="2"/>
      <c r="BA165" s="2"/>
      <c r="BB165" s="2"/>
    </row>
    <row r="166" spans="1:54" x14ac:dyDescent="0.25">
      <c r="A166" s="2"/>
      <c r="B166" s="2"/>
      <c r="C166" s="2"/>
      <c r="D166" t="s">
        <v>58</v>
      </c>
      <c r="E166" s="232">
        <v>0</v>
      </c>
      <c r="F166" s="168">
        <v>0</v>
      </c>
      <c r="G166" s="232">
        <v>0</v>
      </c>
      <c r="H166" s="168">
        <v>0</v>
      </c>
      <c r="I166" s="232">
        <v>0</v>
      </c>
      <c r="J166" s="232">
        <v>0</v>
      </c>
      <c r="K166" s="168">
        <v>0</v>
      </c>
      <c r="L166" s="168">
        <v>0</v>
      </c>
      <c r="M166" s="168">
        <v>0</v>
      </c>
      <c r="N166" s="168">
        <v>0</v>
      </c>
      <c r="O166" s="168">
        <v>0</v>
      </c>
      <c r="P166" s="168">
        <v>0</v>
      </c>
      <c r="Q166" s="218" t="s">
        <v>58</v>
      </c>
      <c r="R166" s="151">
        <v>3744</v>
      </c>
      <c r="S166" s="218" t="s">
        <v>58</v>
      </c>
      <c r="T166" s="233">
        <v>0</v>
      </c>
      <c r="U166" s="151">
        <v>1395</v>
      </c>
      <c r="V166" s="151">
        <v>0</v>
      </c>
      <c r="W166" s="151">
        <v>0</v>
      </c>
      <c r="X166" s="218" t="s">
        <v>58</v>
      </c>
      <c r="Y166" s="151"/>
      <c r="Z166" s="151"/>
      <c r="AA166" s="151"/>
      <c r="AB166" s="151"/>
      <c r="AC166" s="151">
        <v>1395</v>
      </c>
      <c r="AD166" s="151"/>
      <c r="AE166" s="151"/>
      <c r="AF166" s="151"/>
      <c r="AG166" s="151"/>
      <c r="AH166" s="151"/>
      <c r="AI166" s="151"/>
      <c r="AJ166" s="151"/>
      <c r="AK166" s="151"/>
      <c r="AL166" s="151"/>
      <c r="AM166" s="151"/>
      <c r="AN166" s="151"/>
      <c r="AO166" s="151"/>
      <c r="AP166" s="151"/>
      <c r="AQ166" s="234"/>
      <c r="AR166" s="234"/>
      <c r="AS166" s="151">
        <v>1395</v>
      </c>
      <c r="AT166" s="218" t="s">
        <v>58</v>
      </c>
      <c r="AU166" s="2"/>
      <c r="AV166" s="2"/>
      <c r="AW166" s="2"/>
      <c r="AX166" s="2"/>
      <c r="AY166" s="2"/>
      <c r="AZ166" s="2"/>
      <c r="BA166" s="2"/>
      <c r="BB166" s="2"/>
    </row>
    <row r="167" spans="1:54" x14ac:dyDescent="0.25">
      <c r="A167" s="2"/>
      <c r="B167" s="2"/>
      <c r="C167" s="2"/>
      <c r="D167" t="s">
        <v>61</v>
      </c>
      <c r="E167" s="232">
        <v>0</v>
      </c>
      <c r="F167" s="168">
        <v>0</v>
      </c>
      <c r="G167" s="232">
        <v>0</v>
      </c>
      <c r="H167" s="168">
        <v>0</v>
      </c>
      <c r="I167" s="232">
        <v>0</v>
      </c>
      <c r="J167" s="232">
        <v>0</v>
      </c>
      <c r="K167" s="168">
        <v>0</v>
      </c>
      <c r="L167" s="168">
        <v>0</v>
      </c>
      <c r="M167" s="168">
        <v>0</v>
      </c>
      <c r="N167" s="168">
        <v>0</v>
      </c>
      <c r="O167" s="168">
        <v>0</v>
      </c>
      <c r="P167" s="168">
        <v>0</v>
      </c>
      <c r="Q167" s="218" t="s">
        <v>61</v>
      </c>
      <c r="R167" s="151">
        <v>10369</v>
      </c>
      <c r="S167" s="218" t="s">
        <v>61</v>
      </c>
      <c r="T167" s="233">
        <v>0</v>
      </c>
      <c r="U167" s="151">
        <v>0</v>
      </c>
      <c r="V167" s="151">
        <v>0</v>
      </c>
      <c r="W167" s="151">
        <v>0</v>
      </c>
      <c r="X167" s="218" t="s">
        <v>61</v>
      </c>
      <c r="Y167" s="151"/>
      <c r="Z167" s="151"/>
      <c r="AA167" s="151"/>
      <c r="AB167" s="151"/>
      <c r="AC167" s="151"/>
      <c r="AD167" s="151"/>
      <c r="AE167" s="151"/>
      <c r="AF167" s="151"/>
      <c r="AG167" s="151"/>
      <c r="AH167" s="151"/>
      <c r="AI167" s="151"/>
      <c r="AJ167" s="151"/>
      <c r="AK167" s="151"/>
      <c r="AL167" s="151"/>
      <c r="AM167" s="151"/>
      <c r="AN167" s="151"/>
      <c r="AO167" s="151"/>
      <c r="AP167" s="151"/>
      <c r="AQ167" s="234"/>
      <c r="AR167" s="234"/>
      <c r="AS167" s="151">
        <v>0</v>
      </c>
      <c r="AT167" s="218" t="s">
        <v>61</v>
      </c>
      <c r="AU167" s="2"/>
      <c r="AV167" s="2"/>
      <c r="AW167" s="2"/>
      <c r="AX167" s="2"/>
      <c r="AY167" s="2"/>
      <c r="AZ167" s="2"/>
      <c r="BA167" s="2"/>
      <c r="BB167" s="2"/>
    </row>
    <row r="168" spans="1:54" x14ac:dyDescent="0.25">
      <c r="A168" s="2"/>
      <c r="B168" s="2"/>
      <c r="C168" s="2"/>
      <c r="D168" t="s">
        <v>65</v>
      </c>
      <c r="E168" s="232">
        <v>0</v>
      </c>
      <c r="F168" s="168">
        <v>0</v>
      </c>
      <c r="G168" s="232">
        <v>0</v>
      </c>
      <c r="H168" s="168">
        <v>0</v>
      </c>
      <c r="I168" s="232">
        <v>0</v>
      </c>
      <c r="J168" s="232">
        <v>0</v>
      </c>
      <c r="K168" s="168">
        <v>0</v>
      </c>
      <c r="L168" s="168">
        <v>0</v>
      </c>
      <c r="M168" s="168">
        <v>0</v>
      </c>
      <c r="N168" s="168">
        <v>0</v>
      </c>
      <c r="O168" s="168">
        <v>0</v>
      </c>
      <c r="P168" s="168">
        <v>0</v>
      </c>
      <c r="Q168" s="218" t="s">
        <v>65</v>
      </c>
      <c r="R168" s="151">
        <v>2698</v>
      </c>
      <c r="S168" s="218" t="s">
        <v>65</v>
      </c>
      <c r="T168" s="233">
        <v>0</v>
      </c>
      <c r="U168" s="151">
        <v>0</v>
      </c>
      <c r="V168" s="151">
        <v>0</v>
      </c>
      <c r="W168" s="151">
        <v>0</v>
      </c>
      <c r="X168" s="218" t="s">
        <v>65</v>
      </c>
      <c r="Y168" s="151"/>
      <c r="Z168" s="151"/>
      <c r="AA168" s="151"/>
      <c r="AB168" s="151"/>
      <c r="AC168" s="151"/>
      <c r="AD168" s="151"/>
      <c r="AE168" s="151"/>
      <c r="AF168" s="151"/>
      <c r="AG168" s="151"/>
      <c r="AH168" s="151"/>
      <c r="AI168" s="151"/>
      <c r="AJ168" s="151"/>
      <c r="AK168" s="151"/>
      <c r="AL168" s="151"/>
      <c r="AM168" s="151"/>
      <c r="AN168" s="151"/>
      <c r="AO168" s="151"/>
      <c r="AP168" s="151"/>
      <c r="AQ168" s="234"/>
      <c r="AR168" s="234"/>
      <c r="AS168" s="151">
        <v>0</v>
      </c>
      <c r="AT168" s="218" t="s">
        <v>65</v>
      </c>
      <c r="AU168" s="2"/>
      <c r="AV168" s="2"/>
      <c r="AW168" s="2"/>
      <c r="AX168" s="2"/>
      <c r="AY168" s="2"/>
      <c r="AZ168" s="2"/>
      <c r="BA168" s="2"/>
      <c r="BB168" s="2"/>
    </row>
    <row r="169" spans="1:54" x14ac:dyDescent="0.25">
      <c r="A169" s="2"/>
      <c r="B169" s="2"/>
      <c r="C169" s="2"/>
      <c r="D169" t="s">
        <v>62</v>
      </c>
      <c r="E169" s="232">
        <v>0</v>
      </c>
      <c r="F169" s="168">
        <v>0</v>
      </c>
      <c r="G169" s="232">
        <v>0</v>
      </c>
      <c r="H169" s="168">
        <v>0</v>
      </c>
      <c r="I169" s="232">
        <v>0</v>
      </c>
      <c r="J169" s="232">
        <v>0</v>
      </c>
      <c r="K169" s="168">
        <v>0</v>
      </c>
      <c r="L169" s="168">
        <v>0</v>
      </c>
      <c r="M169" s="168">
        <v>0</v>
      </c>
      <c r="N169" s="168">
        <v>0</v>
      </c>
      <c r="O169" s="168">
        <v>0</v>
      </c>
      <c r="P169" s="168">
        <v>0</v>
      </c>
      <c r="Q169" s="218" t="s">
        <v>62</v>
      </c>
      <c r="R169" s="151">
        <v>0</v>
      </c>
      <c r="S169" s="218" t="s">
        <v>62</v>
      </c>
      <c r="T169" s="233">
        <v>13.5</v>
      </c>
      <c r="U169" s="151">
        <v>0</v>
      </c>
      <c r="V169" s="151">
        <v>0</v>
      </c>
      <c r="W169" s="151">
        <v>0</v>
      </c>
      <c r="X169" s="218" t="s">
        <v>62</v>
      </c>
      <c r="Y169" s="151"/>
      <c r="Z169" s="151"/>
      <c r="AA169" s="151"/>
      <c r="AB169" s="151"/>
      <c r="AC169" s="151"/>
      <c r="AD169" s="151"/>
      <c r="AE169" s="151"/>
      <c r="AF169" s="151"/>
      <c r="AG169" s="151"/>
      <c r="AH169" s="151"/>
      <c r="AI169" s="151"/>
      <c r="AJ169" s="151"/>
      <c r="AK169" s="151"/>
      <c r="AL169" s="151"/>
      <c r="AM169" s="151"/>
      <c r="AN169" s="151"/>
      <c r="AO169" s="151"/>
      <c r="AP169" s="151"/>
      <c r="AQ169" s="234"/>
      <c r="AR169" s="234"/>
      <c r="AS169" s="151">
        <v>0</v>
      </c>
      <c r="AT169" s="218" t="s">
        <v>62</v>
      </c>
      <c r="AU169" s="2"/>
      <c r="AV169" s="2"/>
      <c r="AW169" s="2"/>
      <c r="AX169" s="2"/>
      <c r="AY169" s="2"/>
      <c r="AZ169" s="2"/>
      <c r="BA169" s="2"/>
      <c r="BB169" s="2"/>
    </row>
    <row r="170" spans="1:54" x14ac:dyDescent="0.25">
      <c r="A170" s="2"/>
      <c r="B170" s="2"/>
      <c r="C170" s="2"/>
      <c r="D170" t="s">
        <v>63</v>
      </c>
      <c r="E170" s="168">
        <v>0</v>
      </c>
      <c r="F170" s="168">
        <v>0</v>
      </c>
      <c r="G170" s="232">
        <v>0</v>
      </c>
      <c r="H170" s="168">
        <v>0</v>
      </c>
      <c r="I170" s="232">
        <v>0</v>
      </c>
      <c r="J170" s="321" t="s">
        <v>186</v>
      </c>
      <c r="K170" s="168">
        <v>0</v>
      </c>
      <c r="L170" s="168">
        <v>0</v>
      </c>
      <c r="M170" s="321" t="s">
        <v>186</v>
      </c>
      <c r="N170" s="168">
        <v>0</v>
      </c>
      <c r="O170" s="168">
        <v>0</v>
      </c>
      <c r="P170" s="168">
        <v>0</v>
      </c>
      <c r="Q170" s="218" t="s">
        <v>63</v>
      </c>
      <c r="R170" s="151">
        <v>644</v>
      </c>
      <c r="S170" s="218" t="s">
        <v>63</v>
      </c>
      <c r="T170" s="233">
        <v>34</v>
      </c>
      <c r="U170" s="151">
        <v>83250</v>
      </c>
      <c r="V170" s="151">
        <v>0</v>
      </c>
      <c r="W170" s="151">
        <v>0</v>
      </c>
      <c r="X170" s="218" t="s">
        <v>63</v>
      </c>
      <c r="Y170" s="151"/>
      <c r="Z170" s="151"/>
      <c r="AA170" s="151">
        <v>25750</v>
      </c>
      <c r="AB170" s="151"/>
      <c r="AC170" s="151"/>
      <c r="AD170" s="151"/>
      <c r="AE170" s="151"/>
      <c r="AF170" s="151">
        <v>27500</v>
      </c>
      <c r="AG170" s="151"/>
      <c r="AH170" s="151"/>
      <c r="AI170" s="151"/>
      <c r="AJ170" s="151"/>
      <c r="AK170" s="151"/>
      <c r="AL170" s="151">
        <v>30000</v>
      </c>
      <c r="AM170" s="151"/>
      <c r="AN170" s="151"/>
      <c r="AO170" s="151"/>
      <c r="AP170" s="151"/>
      <c r="AQ170" s="234"/>
      <c r="AR170" s="234"/>
      <c r="AS170" s="151">
        <v>83250</v>
      </c>
      <c r="AT170" s="218" t="s">
        <v>63</v>
      </c>
      <c r="AU170" s="2"/>
      <c r="AV170" s="2"/>
      <c r="AW170" s="2"/>
      <c r="AX170" s="2"/>
      <c r="AY170" s="2"/>
      <c r="AZ170" s="2"/>
      <c r="BA170" s="2"/>
      <c r="BB170" s="2"/>
    </row>
    <row r="171" spans="1:54" x14ac:dyDescent="0.25">
      <c r="A171" s="2"/>
      <c r="B171" s="2"/>
      <c r="C171" s="2"/>
      <c r="D171" t="s">
        <v>64</v>
      </c>
      <c r="E171" s="232">
        <v>0</v>
      </c>
      <c r="F171" s="168">
        <v>0</v>
      </c>
      <c r="G171" s="232">
        <v>0</v>
      </c>
      <c r="H171" s="168">
        <v>0</v>
      </c>
      <c r="I171" s="232">
        <v>0</v>
      </c>
      <c r="J171" s="232">
        <v>0</v>
      </c>
      <c r="K171" s="168">
        <v>0</v>
      </c>
      <c r="L171" s="168">
        <v>0</v>
      </c>
      <c r="M171" s="168">
        <v>0</v>
      </c>
      <c r="N171" s="168">
        <v>0</v>
      </c>
      <c r="O171" s="168">
        <v>0</v>
      </c>
      <c r="P171" s="168">
        <v>0</v>
      </c>
      <c r="Q171" s="218" t="s">
        <v>64</v>
      </c>
      <c r="R171" s="151">
        <v>2852</v>
      </c>
      <c r="S171" s="218" t="s">
        <v>64</v>
      </c>
      <c r="T171" s="233">
        <v>0</v>
      </c>
      <c r="U171" s="151">
        <v>0</v>
      </c>
      <c r="V171" s="151">
        <v>0</v>
      </c>
      <c r="W171" s="151">
        <v>0</v>
      </c>
      <c r="X171" s="218" t="s">
        <v>64</v>
      </c>
      <c r="Y171" s="151"/>
      <c r="Z171" s="151"/>
      <c r="AA171" s="151"/>
      <c r="AB171" s="151"/>
      <c r="AC171" s="151"/>
      <c r="AD171" s="151"/>
      <c r="AE171" s="151"/>
      <c r="AF171" s="151"/>
      <c r="AG171" s="151"/>
      <c r="AH171" s="151"/>
      <c r="AI171" s="151"/>
      <c r="AJ171" s="151"/>
      <c r="AK171" s="151"/>
      <c r="AL171" s="151"/>
      <c r="AM171" s="151"/>
      <c r="AN171" s="151"/>
      <c r="AO171" s="151"/>
      <c r="AP171" s="151"/>
      <c r="AQ171" s="234"/>
      <c r="AR171" s="234"/>
      <c r="AS171" s="151">
        <v>0</v>
      </c>
      <c r="AT171" s="218" t="s">
        <v>64</v>
      </c>
      <c r="AU171" s="2"/>
      <c r="AV171" s="2"/>
      <c r="AW171" s="2"/>
      <c r="AX171" s="2"/>
      <c r="AY171" s="2"/>
      <c r="AZ171" s="2"/>
      <c r="BA171" s="2"/>
      <c r="BB171" s="2"/>
    </row>
    <row r="172" spans="1:54" x14ac:dyDescent="0.25">
      <c r="A172" s="2"/>
      <c r="B172" s="2"/>
      <c r="C172" s="2"/>
      <c r="D172" t="s">
        <v>66</v>
      </c>
      <c r="E172" s="232">
        <v>0</v>
      </c>
      <c r="F172" s="168">
        <v>0</v>
      </c>
      <c r="G172" s="232">
        <v>0</v>
      </c>
      <c r="H172" s="168">
        <v>0</v>
      </c>
      <c r="I172" s="232">
        <v>0</v>
      </c>
      <c r="J172" s="232">
        <v>0</v>
      </c>
      <c r="K172" s="168">
        <v>0</v>
      </c>
      <c r="L172" s="321" t="s">
        <v>186</v>
      </c>
      <c r="M172" s="168">
        <v>62540</v>
      </c>
      <c r="N172" s="168">
        <v>0</v>
      </c>
      <c r="O172" s="168">
        <v>0</v>
      </c>
      <c r="P172" s="168">
        <v>62540</v>
      </c>
      <c r="Q172" s="218" t="s">
        <v>66</v>
      </c>
      <c r="R172" s="151">
        <v>5130</v>
      </c>
      <c r="S172" s="218" t="s">
        <v>66</v>
      </c>
      <c r="T172" s="233">
        <v>710</v>
      </c>
      <c r="U172" s="151">
        <v>6640</v>
      </c>
      <c r="V172" s="151">
        <v>40000</v>
      </c>
      <c r="W172" s="151">
        <v>0</v>
      </c>
      <c r="X172" s="218" t="s">
        <v>66</v>
      </c>
      <c r="Y172" s="151"/>
      <c r="Z172" s="151"/>
      <c r="AA172" s="151">
        <v>850</v>
      </c>
      <c r="AB172" s="151"/>
      <c r="AC172" s="151">
        <v>290</v>
      </c>
      <c r="AD172" s="151">
        <v>1350</v>
      </c>
      <c r="AE172" s="151"/>
      <c r="AF172" s="151"/>
      <c r="AG172" s="151"/>
      <c r="AH172" s="151"/>
      <c r="AI172" s="151"/>
      <c r="AJ172" s="151"/>
      <c r="AK172" s="151"/>
      <c r="AL172" s="151">
        <v>2550</v>
      </c>
      <c r="AM172" s="151"/>
      <c r="AN172" s="151"/>
      <c r="AO172" s="151"/>
      <c r="AP172" s="151"/>
      <c r="AQ172" s="234">
        <v>1600</v>
      </c>
      <c r="AR172" s="234"/>
      <c r="AS172" s="151">
        <v>6640</v>
      </c>
      <c r="AT172" s="218" t="s">
        <v>66</v>
      </c>
      <c r="AU172" s="2"/>
      <c r="AV172" s="2"/>
      <c r="AW172" s="2"/>
      <c r="AX172" s="2"/>
      <c r="AY172" s="2"/>
      <c r="AZ172" s="2"/>
      <c r="BA172" s="2"/>
      <c r="BB172" s="2"/>
    </row>
    <row r="173" spans="1:54" x14ac:dyDescent="0.25">
      <c r="A173" s="2"/>
      <c r="B173" s="2"/>
      <c r="C173" s="2"/>
      <c r="D173" t="s">
        <v>59</v>
      </c>
      <c r="E173" s="232">
        <v>0</v>
      </c>
      <c r="F173" s="168">
        <v>0</v>
      </c>
      <c r="G173" s="232">
        <v>0</v>
      </c>
      <c r="H173" s="168">
        <v>0</v>
      </c>
      <c r="I173" s="232">
        <v>0</v>
      </c>
      <c r="J173" s="232">
        <v>34710</v>
      </c>
      <c r="K173" s="168">
        <v>0</v>
      </c>
      <c r="L173" s="168">
        <v>0</v>
      </c>
      <c r="M173" s="321" t="s">
        <v>186</v>
      </c>
      <c r="N173" s="168">
        <v>0</v>
      </c>
      <c r="O173" s="168">
        <v>0</v>
      </c>
      <c r="P173" s="168">
        <v>34710</v>
      </c>
      <c r="Q173" s="218" t="s">
        <v>59</v>
      </c>
      <c r="R173" s="151">
        <v>3200</v>
      </c>
      <c r="S173" s="218" t="s">
        <v>59</v>
      </c>
      <c r="T173" s="233">
        <v>32</v>
      </c>
      <c r="U173" s="151">
        <v>33200</v>
      </c>
      <c r="V173" s="151">
        <v>4420</v>
      </c>
      <c r="W173" s="151">
        <v>0</v>
      </c>
      <c r="X173" s="218" t="s">
        <v>59</v>
      </c>
      <c r="Y173" s="151"/>
      <c r="Z173" s="151"/>
      <c r="AA173" s="151">
        <v>20000</v>
      </c>
      <c r="AB173" s="151"/>
      <c r="AC173" s="151"/>
      <c r="AD173" s="151"/>
      <c r="AE173" s="151"/>
      <c r="AF173" s="151"/>
      <c r="AG173" s="151"/>
      <c r="AH173" s="151"/>
      <c r="AI173" s="151"/>
      <c r="AJ173" s="151"/>
      <c r="AK173" s="151"/>
      <c r="AL173" s="151">
        <v>5100</v>
      </c>
      <c r="AM173" s="151"/>
      <c r="AN173" s="151"/>
      <c r="AO173" s="151"/>
      <c r="AP173" s="151"/>
      <c r="AQ173" s="234">
        <v>8100</v>
      </c>
      <c r="AR173" s="234"/>
      <c r="AS173" s="151">
        <v>33200</v>
      </c>
      <c r="AT173" s="218" t="s">
        <v>59</v>
      </c>
      <c r="AU173" s="2"/>
      <c r="AV173" s="2"/>
      <c r="AW173" s="2"/>
      <c r="AX173" s="2"/>
      <c r="AY173" s="2"/>
      <c r="AZ173" s="2"/>
      <c r="BA173" s="2"/>
      <c r="BB173" s="2"/>
    </row>
    <row r="174" spans="1:54" x14ac:dyDescent="0.25">
      <c r="A174" s="2"/>
      <c r="B174" s="2"/>
      <c r="C174" s="2"/>
      <c r="D174" t="s">
        <v>60</v>
      </c>
      <c r="E174" s="232">
        <v>0</v>
      </c>
      <c r="F174" s="168">
        <v>0</v>
      </c>
      <c r="G174" s="232">
        <v>0</v>
      </c>
      <c r="H174" s="168">
        <v>0</v>
      </c>
      <c r="I174" s="232">
        <v>0</v>
      </c>
      <c r="J174" s="232">
        <v>0</v>
      </c>
      <c r="K174" s="168">
        <v>0</v>
      </c>
      <c r="L174" s="168">
        <v>0</v>
      </c>
      <c r="M174" s="168">
        <v>0</v>
      </c>
      <c r="N174" s="168">
        <v>0</v>
      </c>
      <c r="O174" s="168">
        <v>0</v>
      </c>
      <c r="P174" s="168">
        <v>0</v>
      </c>
      <c r="Q174" s="218" t="s">
        <v>60</v>
      </c>
      <c r="R174" s="151">
        <v>25200</v>
      </c>
      <c r="S174" s="218" t="s">
        <v>60</v>
      </c>
      <c r="T174" s="233">
        <v>0</v>
      </c>
      <c r="U174" s="151">
        <v>0</v>
      </c>
      <c r="V174" s="151">
        <v>0</v>
      </c>
      <c r="W174" s="151">
        <v>0</v>
      </c>
      <c r="X174" s="218" t="s">
        <v>60</v>
      </c>
      <c r="Y174" s="151"/>
      <c r="Z174" s="151"/>
      <c r="AA174" s="151"/>
      <c r="AB174" s="151"/>
      <c r="AC174" s="151"/>
      <c r="AD174" s="151"/>
      <c r="AE174" s="151"/>
      <c r="AF174" s="151"/>
      <c r="AG174" s="151"/>
      <c r="AH174" s="151"/>
      <c r="AI174" s="151"/>
      <c r="AJ174" s="151"/>
      <c r="AK174" s="151"/>
      <c r="AL174" s="151"/>
      <c r="AM174" s="151"/>
      <c r="AN174" s="151"/>
      <c r="AO174" s="151"/>
      <c r="AP174" s="151"/>
      <c r="AQ174" s="234"/>
      <c r="AR174" s="234"/>
      <c r="AS174" s="151">
        <v>0</v>
      </c>
      <c r="AT174" s="218" t="s">
        <v>60</v>
      </c>
      <c r="AU174" s="2"/>
      <c r="AV174" s="2"/>
      <c r="AW174" s="2"/>
      <c r="AX174" s="2"/>
      <c r="AY174" s="2"/>
      <c r="AZ174" s="2"/>
      <c r="BA174" s="2"/>
      <c r="BB174" s="2"/>
    </row>
    <row r="175" spans="1:54" x14ac:dyDescent="0.25">
      <c r="A175" s="2"/>
      <c r="B175" s="2"/>
      <c r="C175" s="2"/>
      <c r="D175" t="s">
        <v>67</v>
      </c>
      <c r="E175" s="232">
        <v>0</v>
      </c>
      <c r="F175" s="168">
        <v>0</v>
      </c>
      <c r="G175" s="232">
        <v>0</v>
      </c>
      <c r="H175" s="168">
        <v>0</v>
      </c>
      <c r="I175" s="232">
        <v>0</v>
      </c>
      <c r="J175" s="232">
        <v>31290</v>
      </c>
      <c r="K175" s="168">
        <v>0</v>
      </c>
      <c r="L175" s="168">
        <v>0</v>
      </c>
      <c r="M175" s="168">
        <v>0</v>
      </c>
      <c r="N175" s="168">
        <v>0</v>
      </c>
      <c r="O175" s="168">
        <v>156600</v>
      </c>
      <c r="P175" s="168">
        <v>187890</v>
      </c>
      <c r="Q175" s="218" t="s">
        <v>67</v>
      </c>
      <c r="R175" s="151">
        <v>440</v>
      </c>
      <c r="S175" s="218" t="s">
        <v>67</v>
      </c>
      <c r="T175" s="233">
        <v>26</v>
      </c>
      <c r="U175" s="151">
        <v>4560</v>
      </c>
      <c r="V175" s="151">
        <v>2590</v>
      </c>
      <c r="W175" s="151">
        <v>0</v>
      </c>
      <c r="X175" s="218" t="s">
        <v>67</v>
      </c>
      <c r="Y175" s="151"/>
      <c r="Z175" s="151"/>
      <c r="AA175" s="151"/>
      <c r="AB175" s="151"/>
      <c r="AC175" s="151"/>
      <c r="AD175" s="151"/>
      <c r="AE175" s="151"/>
      <c r="AF175" s="151"/>
      <c r="AG175" s="151"/>
      <c r="AH175" s="151"/>
      <c r="AI175" s="151"/>
      <c r="AJ175" s="151"/>
      <c r="AK175" s="151"/>
      <c r="AL175" s="151">
        <v>3310</v>
      </c>
      <c r="AM175" s="151"/>
      <c r="AN175" s="151"/>
      <c r="AO175" s="151"/>
      <c r="AP175" s="151"/>
      <c r="AQ175" s="234">
        <v>1250</v>
      </c>
      <c r="AR175" s="234"/>
      <c r="AS175" s="151">
        <v>4560</v>
      </c>
      <c r="AT175" s="218" t="s">
        <v>67</v>
      </c>
      <c r="AU175" s="2"/>
      <c r="AV175" s="2"/>
      <c r="AW175" s="2"/>
      <c r="AX175" s="2"/>
      <c r="AY175" s="2"/>
      <c r="AZ175" s="2"/>
      <c r="BA175" s="2"/>
      <c r="BB175" s="2"/>
    </row>
    <row r="176" spans="1:54" x14ac:dyDescent="0.25">
      <c r="A176" s="2"/>
      <c r="B176" s="2"/>
      <c r="C176" s="2"/>
      <c r="D176" t="s">
        <v>68</v>
      </c>
      <c r="E176" s="232">
        <v>0</v>
      </c>
      <c r="F176" s="168">
        <v>0</v>
      </c>
      <c r="G176" s="232">
        <v>0</v>
      </c>
      <c r="H176" s="168">
        <v>0</v>
      </c>
      <c r="I176" s="232">
        <v>0</v>
      </c>
      <c r="J176" s="232">
        <v>0</v>
      </c>
      <c r="K176" s="168">
        <v>0</v>
      </c>
      <c r="L176" s="168">
        <v>0</v>
      </c>
      <c r="M176" s="168">
        <v>0</v>
      </c>
      <c r="N176" s="168">
        <v>0</v>
      </c>
      <c r="O176" s="168">
        <v>0</v>
      </c>
      <c r="P176" s="168">
        <v>0</v>
      </c>
      <c r="Q176" s="218" t="s">
        <v>68</v>
      </c>
      <c r="R176" s="151">
        <v>0</v>
      </c>
      <c r="S176" s="218" t="s">
        <v>68</v>
      </c>
      <c r="T176" s="233">
        <v>0</v>
      </c>
      <c r="U176" s="151">
        <v>0</v>
      </c>
      <c r="V176" s="151">
        <v>0</v>
      </c>
      <c r="W176" s="151">
        <v>0</v>
      </c>
      <c r="X176" s="218" t="s">
        <v>68</v>
      </c>
      <c r="Y176" s="151"/>
      <c r="Z176" s="151"/>
      <c r="AA176" s="151"/>
      <c r="AB176" s="151"/>
      <c r="AC176" s="151"/>
      <c r="AD176" s="151"/>
      <c r="AE176" s="151"/>
      <c r="AF176" s="151"/>
      <c r="AG176" s="151"/>
      <c r="AH176" s="151"/>
      <c r="AI176" s="151"/>
      <c r="AJ176" s="151"/>
      <c r="AK176" s="151"/>
      <c r="AL176" s="151"/>
      <c r="AM176" s="151"/>
      <c r="AN176" s="151"/>
      <c r="AO176" s="151"/>
      <c r="AP176" s="151"/>
      <c r="AQ176" s="234"/>
      <c r="AR176" s="234"/>
      <c r="AS176" s="151">
        <v>0</v>
      </c>
      <c r="AT176" s="218" t="s">
        <v>68</v>
      </c>
      <c r="AU176" s="2"/>
      <c r="AV176" s="2"/>
      <c r="AW176" s="2"/>
      <c r="AX176" s="2"/>
      <c r="AY176" s="2"/>
      <c r="AZ176" s="2"/>
      <c r="BA176" s="2"/>
      <c r="BB176" s="2"/>
    </row>
    <row r="177" spans="1:54" x14ac:dyDescent="0.25">
      <c r="A177" s="2"/>
      <c r="B177" s="2"/>
      <c r="C177" s="2"/>
      <c r="D177" t="s">
        <v>69</v>
      </c>
      <c r="E177" s="232">
        <v>0</v>
      </c>
      <c r="F177" s="168">
        <v>0</v>
      </c>
      <c r="G177" s="232">
        <v>0</v>
      </c>
      <c r="H177" s="168">
        <v>0</v>
      </c>
      <c r="I177" s="236" t="s">
        <v>186</v>
      </c>
      <c r="J177" s="232">
        <v>0</v>
      </c>
      <c r="K177" s="168">
        <v>0</v>
      </c>
      <c r="L177" s="168">
        <v>41000</v>
      </c>
      <c r="M177" s="168">
        <v>91200</v>
      </c>
      <c r="N177" s="168">
        <v>0</v>
      </c>
      <c r="O177" s="168">
        <v>0</v>
      </c>
      <c r="P177" s="168">
        <v>132200</v>
      </c>
      <c r="Q177" s="218" t="s">
        <v>69</v>
      </c>
      <c r="R177" s="151">
        <v>22935</v>
      </c>
      <c r="S177" s="218" t="s">
        <v>69</v>
      </c>
      <c r="T177" s="233">
        <v>128</v>
      </c>
      <c r="U177" s="151">
        <v>407960</v>
      </c>
      <c r="V177" s="151">
        <v>46000</v>
      </c>
      <c r="W177" s="151">
        <v>0</v>
      </c>
      <c r="X177" s="218" t="s">
        <v>69</v>
      </c>
      <c r="Y177" s="151"/>
      <c r="Z177" s="151"/>
      <c r="AA177" s="151">
        <v>36000</v>
      </c>
      <c r="AB177" s="151"/>
      <c r="AC177" s="151">
        <v>54600</v>
      </c>
      <c r="AD177" s="151">
        <v>500</v>
      </c>
      <c r="AE177" s="151"/>
      <c r="AF177" s="151">
        <v>20250</v>
      </c>
      <c r="AG177" s="151"/>
      <c r="AH177" s="151"/>
      <c r="AI177" s="151"/>
      <c r="AJ177" s="151"/>
      <c r="AK177" s="151"/>
      <c r="AL177" s="151"/>
      <c r="AM177" s="151">
        <v>248000</v>
      </c>
      <c r="AN177" s="235"/>
      <c r="AO177" s="235">
        <v>6470</v>
      </c>
      <c r="AP177" s="151">
        <v>31490</v>
      </c>
      <c r="AQ177" s="234">
        <v>10650</v>
      </c>
      <c r="AR177" s="234"/>
      <c r="AS177" s="151">
        <v>407960</v>
      </c>
      <c r="AT177" s="218" t="s">
        <v>69</v>
      </c>
      <c r="AU177" s="2"/>
      <c r="AV177" s="2"/>
      <c r="AW177" s="2"/>
      <c r="AX177" s="2"/>
      <c r="AY177" s="2"/>
      <c r="AZ177" s="2"/>
      <c r="BA177" s="2"/>
      <c r="BB177" s="2"/>
    </row>
    <row r="178" spans="1:54" x14ac:dyDescent="0.25">
      <c r="A178" s="2"/>
      <c r="B178" s="2"/>
      <c r="C178" s="2"/>
      <c r="D178" t="s">
        <v>70</v>
      </c>
      <c r="E178" s="232">
        <v>0</v>
      </c>
      <c r="F178" s="168">
        <v>0</v>
      </c>
      <c r="G178" s="232">
        <v>0</v>
      </c>
      <c r="H178" s="168">
        <v>0</v>
      </c>
      <c r="I178" s="232">
        <v>0</v>
      </c>
      <c r="J178" s="232">
        <v>0</v>
      </c>
      <c r="K178" s="168">
        <v>0</v>
      </c>
      <c r="L178" s="168">
        <v>0</v>
      </c>
      <c r="M178" s="168">
        <v>33270</v>
      </c>
      <c r="N178" s="168">
        <v>0</v>
      </c>
      <c r="O178" s="168">
        <v>0</v>
      </c>
      <c r="P178" s="168">
        <v>33270</v>
      </c>
      <c r="Q178" s="218" t="s">
        <v>70</v>
      </c>
      <c r="R178" s="151">
        <v>2236</v>
      </c>
      <c r="S178" s="218" t="s">
        <v>70</v>
      </c>
      <c r="T178" s="233">
        <v>475</v>
      </c>
      <c r="U178" s="151">
        <v>24050</v>
      </c>
      <c r="V178" s="151">
        <v>6200</v>
      </c>
      <c r="W178" s="151">
        <v>0</v>
      </c>
      <c r="X178" s="218" t="s">
        <v>70</v>
      </c>
      <c r="Y178" s="151"/>
      <c r="Z178" s="151"/>
      <c r="AA178" s="151"/>
      <c r="AB178" s="151"/>
      <c r="AC178" s="151"/>
      <c r="AD178" s="151">
        <v>1600</v>
      </c>
      <c r="AE178" s="151"/>
      <c r="AF178" s="151"/>
      <c r="AG178" s="151"/>
      <c r="AH178" s="151"/>
      <c r="AI178" s="151"/>
      <c r="AJ178" s="151"/>
      <c r="AK178" s="151"/>
      <c r="AL178" s="151">
        <v>20350</v>
      </c>
      <c r="AM178" s="151"/>
      <c r="AN178" s="151"/>
      <c r="AO178" s="151"/>
      <c r="AP178" s="151"/>
      <c r="AQ178" s="234">
        <v>2100</v>
      </c>
      <c r="AR178" s="234"/>
      <c r="AS178" s="151">
        <v>24050</v>
      </c>
      <c r="AT178" s="218" t="s">
        <v>70</v>
      </c>
      <c r="AU178" s="2"/>
      <c r="AV178" s="2"/>
      <c r="AW178" s="2"/>
      <c r="AX178" s="2"/>
      <c r="AY178" s="2"/>
      <c r="AZ178" s="2"/>
      <c r="BA178" s="2"/>
      <c r="BB178" s="2"/>
    </row>
    <row r="179" spans="1:54" x14ac:dyDescent="0.25">
      <c r="A179" s="2"/>
      <c r="B179" s="2"/>
      <c r="C179" s="2"/>
      <c r="D179" t="s">
        <v>71</v>
      </c>
      <c r="E179" s="232">
        <v>0</v>
      </c>
      <c r="F179" s="168">
        <v>0</v>
      </c>
      <c r="G179" s="232">
        <v>0</v>
      </c>
      <c r="H179" s="168">
        <v>0</v>
      </c>
      <c r="I179" s="232">
        <v>0</v>
      </c>
      <c r="J179" s="232">
        <v>0</v>
      </c>
      <c r="K179" s="168">
        <v>0</v>
      </c>
      <c r="L179" s="168">
        <v>0</v>
      </c>
      <c r="M179" s="168">
        <v>0</v>
      </c>
      <c r="N179" s="168">
        <v>0</v>
      </c>
      <c r="O179" s="168">
        <v>0</v>
      </c>
      <c r="P179" s="168">
        <v>0</v>
      </c>
      <c r="Q179" s="218" t="s">
        <v>71</v>
      </c>
      <c r="R179" s="151">
        <v>150</v>
      </c>
      <c r="S179" s="218" t="s">
        <v>71</v>
      </c>
      <c r="T179" s="233">
        <v>1.6</v>
      </c>
      <c r="U179" s="151">
        <v>0</v>
      </c>
      <c r="V179" s="151">
        <v>0</v>
      </c>
      <c r="W179" s="151">
        <v>0</v>
      </c>
      <c r="X179" s="218" t="s">
        <v>71</v>
      </c>
      <c r="Y179" s="151"/>
      <c r="Z179" s="151"/>
      <c r="AA179" s="151"/>
      <c r="AB179" s="151"/>
      <c r="AC179" s="151"/>
      <c r="AD179" s="151"/>
      <c r="AE179" s="151"/>
      <c r="AF179" s="151"/>
      <c r="AG179" s="151"/>
      <c r="AH179" s="151"/>
      <c r="AI179" s="151"/>
      <c r="AJ179" s="151"/>
      <c r="AK179" s="151"/>
      <c r="AL179" s="151"/>
      <c r="AM179" s="151"/>
      <c r="AN179" s="151"/>
      <c r="AO179" s="151"/>
      <c r="AP179" s="151"/>
      <c r="AQ179" s="234"/>
      <c r="AR179" s="234"/>
      <c r="AS179" s="151">
        <v>0</v>
      </c>
      <c r="AT179" s="218" t="s">
        <v>71</v>
      </c>
      <c r="AU179" s="2"/>
      <c r="AV179" s="2"/>
      <c r="AW179" s="2"/>
      <c r="AX179" s="2"/>
      <c r="AY179" s="2"/>
      <c r="AZ179" s="2"/>
      <c r="BA179" s="2"/>
      <c r="BB179" s="2"/>
    </row>
    <row r="180" spans="1:54" x14ac:dyDescent="0.25">
      <c r="A180" s="2"/>
      <c r="B180" s="2"/>
      <c r="C180" s="2"/>
      <c r="D180" t="s">
        <v>72</v>
      </c>
      <c r="E180" s="232">
        <v>0</v>
      </c>
      <c r="F180" s="168">
        <v>0</v>
      </c>
      <c r="G180" s="232">
        <v>0</v>
      </c>
      <c r="H180" s="168">
        <v>0</v>
      </c>
      <c r="I180" s="232">
        <v>0</v>
      </c>
      <c r="J180" s="168">
        <v>6000</v>
      </c>
      <c r="K180" s="168">
        <v>0</v>
      </c>
      <c r="L180" s="168">
        <v>0</v>
      </c>
      <c r="M180" s="168">
        <v>0</v>
      </c>
      <c r="N180" s="168">
        <v>0</v>
      </c>
      <c r="O180" s="168">
        <v>0</v>
      </c>
      <c r="P180" s="168">
        <v>6000</v>
      </c>
      <c r="Q180" s="218" t="s">
        <v>72</v>
      </c>
      <c r="R180" s="151">
        <v>0</v>
      </c>
      <c r="S180" s="218" t="s">
        <v>72</v>
      </c>
      <c r="T180" s="233">
        <v>0</v>
      </c>
      <c r="U180" s="151">
        <v>61850</v>
      </c>
      <c r="V180" s="151">
        <v>0</v>
      </c>
      <c r="W180" s="151">
        <v>0</v>
      </c>
      <c r="X180" s="218" t="s">
        <v>72</v>
      </c>
      <c r="Y180" s="151"/>
      <c r="Z180" s="151"/>
      <c r="AA180" s="151"/>
      <c r="AB180" s="151"/>
      <c r="AC180" s="151"/>
      <c r="AD180" s="151"/>
      <c r="AE180" s="151"/>
      <c r="AF180" s="151"/>
      <c r="AG180" s="151"/>
      <c r="AH180" s="151"/>
      <c r="AI180" s="151"/>
      <c r="AJ180" s="151"/>
      <c r="AK180" s="151"/>
      <c r="AL180" s="151">
        <v>61850</v>
      </c>
      <c r="AM180" s="151"/>
      <c r="AN180" s="151"/>
      <c r="AO180" s="151"/>
      <c r="AP180" s="151"/>
      <c r="AQ180" s="234"/>
      <c r="AR180" s="234"/>
      <c r="AS180" s="151">
        <v>61850</v>
      </c>
      <c r="AT180" s="218" t="s">
        <v>72</v>
      </c>
      <c r="AU180" s="2"/>
      <c r="AV180" s="2"/>
      <c r="AW180" s="2"/>
      <c r="AX180" s="2"/>
      <c r="AY180" s="2"/>
      <c r="AZ180" s="2"/>
      <c r="BA180" s="2"/>
      <c r="BB180" s="2"/>
    </row>
    <row r="181" spans="1:54" x14ac:dyDescent="0.25">
      <c r="A181" s="2"/>
      <c r="B181" s="2"/>
      <c r="C181" s="2"/>
      <c r="D181" t="s">
        <v>74</v>
      </c>
      <c r="E181" s="232">
        <v>0</v>
      </c>
      <c r="F181" s="168">
        <v>0</v>
      </c>
      <c r="G181" s="232">
        <v>0</v>
      </c>
      <c r="H181" s="168">
        <v>0</v>
      </c>
      <c r="I181" s="232">
        <v>0</v>
      </c>
      <c r="J181" s="232">
        <v>0</v>
      </c>
      <c r="K181" s="168">
        <v>0</v>
      </c>
      <c r="L181" s="168">
        <v>0</v>
      </c>
      <c r="M181" s="168">
        <v>0</v>
      </c>
      <c r="N181" s="168">
        <v>0</v>
      </c>
      <c r="O181" s="168">
        <v>0</v>
      </c>
      <c r="P181" s="168">
        <v>0</v>
      </c>
      <c r="Q181" s="218" t="s">
        <v>74</v>
      </c>
      <c r="R181" s="151">
        <v>0</v>
      </c>
      <c r="S181" s="218" t="s">
        <v>74</v>
      </c>
      <c r="T181" s="233">
        <v>0</v>
      </c>
      <c r="U181" s="151">
        <v>0</v>
      </c>
      <c r="V181" s="151">
        <v>0</v>
      </c>
      <c r="W181" s="151">
        <v>0</v>
      </c>
      <c r="X181" s="218" t="s">
        <v>74</v>
      </c>
      <c r="Y181" s="151"/>
      <c r="Z181" s="151"/>
      <c r="AA181" s="151"/>
      <c r="AB181" s="151"/>
      <c r="AC181" s="151"/>
      <c r="AD181" s="151"/>
      <c r="AE181" s="151"/>
      <c r="AF181" s="151"/>
      <c r="AG181" s="151"/>
      <c r="AH181" s="151"/>
      <c r="AI181" s="151"/>
      <c r="AJ181" s="151"/>
      <c r="AK181" s="151"/>
      <c r="AL181" s="151"/>
      <c r="AM181" s="151"/>
      <c r="AN181" s="151"/>
      <c r="AO181" s="151"/>
      <c r="AP181" s="151"/>
      <c r="AQ181" s="234"/>
      <c r="AR181" s="234"/>
      <c r="AS181" s="151">
        <v>0</v>
      </c>
      <c r="AT181" s="218" t="s">
        <v>74</v>
      </c>
      <c r="AU181" s="2"/>
      <c r="AV181" s="2"/>
      <c r="AW181" s="2"/>
      <c r="AX181" s="2"/>
      <c r="AY181" s="2"/>
      <c r="AZ181" s="2"/>
      <c r="BA181" s="2"/>
      <c r="BB181" s="2"/>
    </row>
    <row r="182" spans="1:54" x14ac:dyDescent="0.25">
      <c r="A182" s="2"/>
      <c r="B182" s="2"/>
      <c r="C182" s="2"/>
      <c r="D182" t="s">
        <v>75</v>
      </c>
      <c r="E182" s="232">
        <v>0</v>
      </c>
      <c r="F182" s="168">
        <v>0</v>
      </c>
      <c r="G182" s="232">
        <v>0</v>
      </c>
      <c r="H182" s="168">
        <v>0</v>
      </c>
      <c r="I182" s="232">
        <v>0</v>
      </c>
      <c r="J182" s="232">
        <v>0</v>
      </c>
      <c r="K182" s="168">
        <v>0</v>
      </c>
      <c r="L182" s="168">
        <v>0</v>
      </c>
      <c r="M182" s="321" t="s">
        <v>186</v>
      </c>
      <c r="N182" s="168">
        <v>0</v>
      </c>
      <c r="O182" s="168">
        <v>0</v>
      </c>
      <c r="P182" s="168">
        <v>0</v>
      </c>
      <c r="Q182" s="218" t="s">
        <v>75</v>
      </c>
      <c r="R182" s="151">
        <v>0</v>
      </c>
      <c r="S182" s="218" t="s">
        <v>75</v>
      </c>
      <c r="T182" s="233">
        <v>6</v>
      </c>
      <c r="U182" s="151">
        <v>0</v>
      </c>
      <c r="V182" s="151">
        <v>0</v>
      </c>
      <c r="W182" s="151">
        <v>0</v>
      </c>
      <c r="X182" s="218" t="s">
        <v>75</v>
      </c>
      <c r="Y182" s="151"/>
      <c r="Z182" s="151"/>
      <c r="AA182" s="151"/>
      <c r="AB182" s="151"/>
      <c r="AC182" s="151"/>
      <c r="AD182" s="151"/>
      <c r="AE182" s="151"/>
      <c r="AF182" s="151"/>
      <c r="AG182" s="151"/>
      <c r="AH182" s="151"/>
      <c r="AI182" s="151"/>
      <c r="AJ182" s="151"/>
      <c r="AK182" s="151"/>
      <c r="AL182" s="151"/>
      <c r="AM182" s="151"/>
      <c r="AN182" s="151"/>
      <c r="AO182" s="151"/>
      <c r="AP182" s="151"/>
      <c r="AQ182" s="234"/>
      <c r="AR182" s="234"/>
      <c r="AS182" s="151">
        <v>0</v>
      </c>
      <c r="AT182" s="218" t="s">
        <v>75</v>
      </c>
      <c r="AU182" s="2"/>
      <c r="AV182" s="2"/>
      <c r="AW182" s="2"/>
      <c r="AX182" s="2"/>
      <c r="AY182" s="2"/>
      <c r="AZ182" s="2"/>
      <c r="BA182" s="2"/>
      <c r="BB182" s="2"/>
    </row>
    <row r="183" spans="1:54" x14ac:dyDescent="0.25">
      <c r="A183" s="2"/>
      <c r="B183" s="2"/>
      <c r="C183" s="2"/>
      <c r="D183" t="s">
        <v>76</v>
      </c>
      <c r="E183" s="232">
        <v>0</v>
      </c>
      <c r="F183" s="168">
        <v>0</v>
      </c>
      <c r="G183" s="321" t="s">
        <v>186</v>
      </c>
      <c r="H183" s="168"/>
      <c r="I183" s="232">
        <v>0</v>
      </c>
      <c r="J183" s="232">
        <v>16500</v>
      </c>
      <c r="K183" s="168">
        <v>0</v>
      </c>
      <c r="L183" s="168">
        <v>0</v>
      </c>
      <c r="M183" s="321" t="s">
        <v>186</v>
      </c>
      <c r="N183" s="168">
        <v>0</v>
      </c>
      <c r="O183" s="168">
        <v>0</v>
      </c>
      <c r="P183" s="168">
        <v>16500</v>
      </c>
      <c r="Q183" s="218" t="s">
        <v>76</v>
      </c>
      <c r="R183" s="151">
        <v>7478</v>
      </c>
      <c r="S183" s="218" t="s">
        <v>76</v>
      </c>
      <c r="T183" s="233">
        <v>0</v>
      </c>
      <c r="U183" s="151">
        <v>8400</v>
      </c>
      <c r="V183" s="151">
        <v>9300</v>
      </c>
      <c r="W183" s="151">
        <v>136</v>
      </c>
      <c r="X183" s="218" t="s">
        <v>76</v>
      </c>
      <c r="Y183" s="151"/>
      <c r="Z183" s="151"/>
      <c r="AA183" s="151"/>
      <c r="AB183" s="151"/>
      <c r="AC183" s="151"/>
      <c r="AD183" s="151"/>
      <c r="AE183" s="151"/>
      <c r="AF183" s="151"/>
      <c r="AG183" s="151"/>
      <c r="AH183" s="151"/>
      <c r="AI183" s="151"/>
      <c r="AJ183" s="151"/>
      <c r="AK183" s="151"/>
      <c r="AL183" s="151">
        <v>8400</v>
      </c>
      <c r="AM183" s="151"/>
      <c r="AN183" s="151"/>
      <c r="AO183" s="151"/>
      <c r="AP183" s="151"/>
      <c r="AQ183" s="234"/>
      <c r="AR183" s="234"/>
      <c r="AS183" s="151">
        <v>8400</v>
      </c>
      <c r="AT183" s="218" t="s">
        <v>76</v>
      </c>
      <c r="AU183" s="2"/>
      <c r="AV183" s="2"/>
      <c r="AW183" s="2"/>
      <c r="AX183" s="2"/>
      <c r="AY183" s="2"/>
      <c r="AZ183" s="2"/>
      <c r="BA183" s="2"/>
      <c r="BB183" s="2"/>
    </row>
    <row r="184" spans="1:54" x14ac:dyDescent="0.25">
      <c r="A184" s="2"/>
      <c r="B184" s="2"/>
      <c r="C184" s="2"/>
      <c r="D184" t="s">
        <v>77</v>
      </c>
      <c r="E184" s="232">
        <v>0</v>
      </c>
      <c r="F184" s="168">
        <v>0</v>
      </c>
      <c r="G184" s="232">
        <v>0</v>
      </c>
      <c r="H184" s="168">
        <v>0</v>
      </c>
      <c r="I184" s="232">
        <v>0</v>
      </c>
      <c r="J184" s="232">
        <v>0</v>
      </c>
      <c r="K184" s="168">
        <v>0</v>
      </c>
      <c r="L184" s="168">
        <v>0</v>
      </c>
      <c r="M184" s="168">
        <v>0</v>
      </c>
      <c r="N184" s="168">
        <v>0</v>
      </c>
      <c r="O184" s="168">
        <v>0</v>
      </c>
      <c r="P184" s="168">
        <v>0</v>
      </c>
      <c r="Q184" s="218" t="s">
        <v>77</v>
      </c>
      <c r="R184" s="151">
        <v>0</v>
      </c>
      <c r="S184" s="218" t="s">
        <v>77</v>
      </c>
      <c r="T184" s="233">
        <v>13.8</v>
      </c>
      <c r="U184" s="151">
        <v>26750</v>
      </c>
      <c r="V184" s="151">
        <v>0</v>
      </c>
      <c r="W184" s="151">
        <v>0</v>
      </c>
      <c r="X184" s="218" t="s">
        <v>77</v>
      </c>
      <c r="Y184" s="151">
        <v>270</v>
      </c>
      <c r="Z184" s="151"/>
      <c r="AA184" s="151"/>
      <c r="AB184" s="151"/>
      <c r="AC184" s="151">
        <v>1280</v>
      </c>
      <c r="AD184" s="151">
        <v>20000</v>
      </c>
      <c r="AE184" s="151"/>
      <c r="AF184" s="151"/>
      <c r="AG184" s="151"/>
      <c r="AH184" s="151"/>
      <c r="AI184" s="151"/>
      <c r="AJ184" s="151"/>
      <c r="AK184" s="151"/>
      <c r="AL184" s="151">
        <v>5200</v>
      </c>
      <c r="AM184" s="151"/>
      <c r="AN184" s="151"/>
      <c r="AO184" s="151"/>
      <c r="AP184" s="151"/>
      <c r="AQ184" s="234"/>
      <c r="AR184" s="234"/>
      <c r="AS184" s="151">
        <v>26750</v>
      </c>
      <c r="AT184" s="218" t="s">
        <v>77</v>
      </c>
      <c r="AU184" s="2"/>
      <c r="AV184" s="2"/>
      <c r="AW184" s="2"/>
      <c r="AX184" s="2"/>
      <c r="AY184" s="2"/>
      <c r="AZ184" s="2"/>
      <c r="BA184" s="2"/>
      <c r="BB184" s="2"/>
    </row>
    <row r="185" spans="1:54" x14ac:dyDescent="0.25">
      <c r="A185" s="2"/>
      <c r="B185" s="2"/>
      <c r="C185" s="2"/>
      <c r="D185" t="s">
        <v>79</v>
      </c>
      <c r="E185" s="232">
        <v>0</v>
      </c>
      <c r="F185" s="168">
        <v>0</v>
      </c>
      <c r="G185" s="232">
        <v>0</v>
      </c>
      <c r="H185" s="168">
        <v>0</v>
      </c>
      <c r="I185" s="232">
        <v>0</v>
      </c>
      <c r="J185" s="232">
        <v>0</v>
      </c>
      <c r="K185" s="168">
        <v>0</v>
      </c>
      <c r="L185" s="168">
        <v>0</v>
      </c>
      <c r="M185" s="168">
        <v>0</v>
      </c>
      <c r="N185" s="168">
        <v>0</v>
      </c>
      <c r="O185" s="168">
        <v>0</v>
      </c>
      <c r="P185" s="168">
        <v>0</v>
      </c>
      <c r="Q185" s="218" t="s">
        <v>79</v>
      </c>
      <c r="R185" s="151">
        <v>0</v>
      </c>
      <c r="S185" s="218" t="s">
        <v>79</v>
      </c>
      <c r="T185" s="233">
        <v>24</v>
      </c>
      <c r="U185" s="151">
        <v>0</v>
      </c>
      <c r="V185" s="151">
        <v>0</v>
      </c>
      <c r="W185" s="151">
        <v>0</v>
      </c>
      <c r="X185" s="218" t="s">
        <v>79</v>
      </c>
      <c r="Y185" s="151"/>
      <c r="Z185" s="151"/>
      <c r="AA185" s="151"/>
      <c r="AB185" s="151"/>
      <c r="AC185" s="151"/>
      <c r="AD185" s="151"/>
      <c r="AE185" s="151"/>
      <c r="AF185" s="151"/>
      <c r="AG185" s="151"/>
      <c r="AH185" s="151"/>
      <c r="AI185" s="151"/>
      <c r="AJ185" s="151"/>
      <c r="AK185" s="151"/>
      <c r="AL185" s="151"/>
      <c r="AM185" s="151"/>
      <c r="AN185" s="151"/>
      <c r="AO185" s="151"/>
      <c r="AP185" s="151"/>
      <c r="AQ185" s="234"/>
      <c r="AR185" s="234"/>
      <c r="AS185" s="151">
        <v>0</v>
      </c>
      <c r="AT185" s="218" t="s">
        <v>79</v>
      </c>
      <c r="AU185" s="2"/>
      <c r="AV185" s="2"/>
      <c r="AW185" s="2"/>
      <c r="AX185" s="2"/>
      <c r="AY185" s="2"/>
      <c r="AZ185" s="2"/>
      <c r="BA185" s="2"/>
      <c r="BB185" s="2"/>
    </row>
    <row r="186" spans="1:54" x14ac:dyDescent="0.25">
      <c r="A186" s="2"/>
      <c r="B186" s="2"/>
      <c r="C186" s="2"/>
      <c r="D186" t="s">
        <v>78</v>
      </c>
      <c r="E186" s="232">
        <v>0</v>
      </c>
      <c r="F186" s="168">
        <v>0</v>
      </c>
      <c r="G186" s="232">
        <v>0</v>
      </c>
      <c r="H186" s="168">
        <v>0</v>
      </c>
      <c r="I186" s="232">
        <v>0</v>
      </c>
      <c r="J186" s="232">
        <v>0</v>
      </c>
      <c r="K186" s="168">
        <v>0</v>
      </c>
      <c r="L186" s="168">
        <v>0</v>
      </c>
      <c r="M186" s="168">
        <v>0</v>
      </c>
      <c r="N186" s="168">
        <v>0</v>
      </c>
      <c r="O186" s="168">
        <v>0</v>
      </c>
      <c r="P186" s="168">
        <v>0</v>
      </c>
      <c r="Q186" s="218" t="s">
        <v>78</v>
      </c>
      <c r="R186" s="151">
        <v>1350</v>
      </c>
      <c r="S186" s="218" t="s">
        <v>78</v>
      </c>
      <c r="T186" s="233">
        <v>230</v>
      </c>
      <c r="U186" s="151">
        <v>7710</v>
      </c>
      <c r="V186" s="151">
        <v>7800</v>
      </c>
      <c r="W186" s="151">
        <v>0</v>
      </c>
      <c r="X186" s="218" t="s">
        <v>78</v>
      </c>
      <c r="Y186" s="151"/>
      <c r="Z186" s="151"/>
      <c r="AA186" s="151"/>
      <c r="AB186" s="151"/>
      <c r="AC186" s="151"/>
      <c r="AD186" s="151"/>
      <c r="AE186" s="151"/>
      <c r="AF186" s="151"/>
      <c r="AG186" s="151"/>
      <c r="AH186" s="151"/>
      <c r="AI186" s="151"/>
      <c r="AJ186" s="151"/>
      <c r="AK186" s="151"/>
      <c r="AL186" s="151">
        <v>7710</v>
      </c>
      <c r="AM186" s="151"/>
      <c r="AN186" s="151"/>
      <c r="AO186" s="151"/>
      <c r="AP186" s="151"/>
      <c r="AQ186" s="234"/>
      <c r="AR186" s="234"/>
      <c r="AS186" s="151">
        <v>7710</v>
      </c>
      <c r="AT186" s="218" t="s">
        <v>78</v>
      </c>
      <c r="AU186" s="2"/>
      <c r="AV186" s="2"/>
      <c r="AW186" s="2"/>
      <c r="AX186" s="2"/>
      <c r="AY186" s="2"/>
      <c r="AZ186" s="2"/>
      <c r="BA186" s="2"/>
      <c r="BB186" s="2"/>
    </row>
    <row r="187" spans="1:54" x14ac:dyDescent="0.25">
      <c r="A187" s="2"/>
      <c r="B187" s="2"/>
      <c r="C187" s="2"/>
      <c r="D187" t="s">
        <v>81</v>
      </c>
      <c r="E187" s="308" t="s">
        <v>186</v>
      </c>
      <c r="F187" s="168">
        <v>0</v>
      </c>
      <c r="G187" s="168">
        <v>98580</v>
      </c>
      <c r="H187" s="168"/>
      <c r="I187" s="232">
        <v>855880</v>
      </c>
      <c r="J187" s="232">
        <v>0</v>
      </c>
      <c r="K187" s="168">
        <v>0</v>
      </c>
      <c r="L187" s="168">
        <v>128040</v>
      </c>
      <c r="M187" s="321" t="s">
        <v>186</v>
      </c>
      <c r="N187" s="168">
        <v>0</v>
      </c>
      <c r="O187" s="168">
        <v>0</v>
      </c>
      <c r="P187" s="168">
        <v>1082500</v>
      </c>
      <c r="Q187" s="218" t="s">
        <v>81</v>
      </c>
      <c r="R187" s="151">
        <v>95940</v>
      </c>
      <c r="S187" s="218" t="s">
        <v>81</v>
      </c>
      <c r="T187" s="233">
        <v>6450</v>
      </c>
      <c r="U187" s="151">
        <v>777650</v>
      </c>
      <c r="V187" s="151">
        <v>188000</v>
      </c>
      <c r="W187" s="151">
        <v>0</v>
      </c>
      <c r="X187" s="218" t="s">
        <v>81</v>
      </c>
      <c r="Y187" s="151">
        <v>6700</v>
      </c>
      <c r="Z187" s="151"/>
      <c r="AA187" s="151">
        <v>35000</v>
      </c>
      <c r="AB187" s="151"/>
      <c r="AC187" s="151">
        <v>264000</v>
      </c>
      <c r="AD187" s="151">
        <v>12400</v>
      </c>
      <c r="AE187" s="151"/>
      <c r="AF187" s="151">
        <v>6850</v>
      </c>
      <c r="AG187" s="151"/>
      <c r="AH187" s="151"/>
      <c r="AI187" s="151">
        <v>8900</v>
      </c>
      <c r="AJ187" s="151"/>
      <c r="AK187" s="151"/>
      <c r="AL187" s="151">
        <v>13000</v>
      </c>
      <c r="AM187" s="151">
        <v>391000</v>
      </c>
      <c r="AN187" s="235"/>
      <c r="AO187" s="235">
        <v>3300</v>
      </c>
      <c r="AP187" s="151">
        <v>31350</v>
      </c>
      <c r="AQ187" s="234">
        <v>5150</v>
      </c>
      <c r="AR187" s="234"/>
      <c r="AS187" s="151">
        <v>777650</v>
      </c>
      <c r="AT187" s="218" t="s">
        <v>81</v>
      </c>
      <c r="AU187" s="2"/>
      <c r="AV187" s="2"/>
      <c r="AW187" s="2"/>
      <c r="AX187" s="2"/>
      <c r="AY187" s="2"/>
      <c r="AZ187" s="2"/>
      <c r="BA187" s="2"/>
      <c r="BB187" s="2"/>
    </row>
    <row r="188" spans="1:54" x14ac:dyDescent="0.25">
      <c r="A188" s="2"/>
      <c r="B188" s="2"/>
      <c r="C188" s="2"/>
      <c r="D188" t="s">
        <v>83</v>
      </c>
      <c r="E188" s="232">
        <v>0</v>
      </c>
      <c r="F188" s="168">
        <v>0</v>
      </c>
      <c r="G188" s="232">
        <v>0</v>
      </c>
      <c r="H188" s="168">
        <v>0</v>
      </c>
      <c r="I188" s="232">
        <v>0</v>
      </c>
      <c r="J188" s="232">
        <v>0</v>
      </c>
      <c r="K188" s="168">
        <v>0</v>
      </c>
      <c r="L188" s="168">
        <v>0</v>
      </c>
      <c r="M188" s="168">
        <v>0</v>
      </c>
      <c r="N188" s="168">
        <v>0</v>
      </c>
      <c r="O188" s="168">
        <v>0</v>
      </c>
      <c r="P188" s="168">
        <v>0</v>
      </c>
      <c r="Q188" s="218" t="s">
        <v>83</v>
      </c>
      <c r="R188" s="151">
        <v>0</v>
      </c>
      <c r="S188" s="218" t="s">
        <v>83</v>
      </c>
      <c r="T188" s="233">
        <v>90</v>
      </c>
      <c r="U188" s="151">
        <v>5200</v>
      </c>
      <c r="V188" s="151">
        <v>0</v>
      </c>
      <c r="W188" s="151">
        <v>0</v>
      </c>
      <c r="X188" s="218" t="s">
        <v>83</v>
      </c>
      <c r="Y188" s="151"/>
      <c r="Z188" s="151"/>
      <c r="AA188" s="151"/>
      <c r="AB188" s="151"/>
      <c r="AC188" s="151"/>
      <c r="AD188" s="151"/>
      <c r="AE188" s="151"/>
      <c r="AF188" s="151"/>
      <c r="AG188" s="151"/>
      <c r="AH188" s="151"/>
      <c r="AI188" s="151"/>
      <c r="AJ188" s="151"/>
      <c r="AK188" s="151"/>
      <c r="AL188" s="151">
        <v>5200</v>
      </c>
      <c r="AM188" s="151"/>
      <c r="AN188" s="151"/>
      <c r="AO188" s="151"/>
      <c r="AP188" s="151"/>
      <c r="AQ188" s="234"/>
      <c r="AR188" s="234"/>
      <c r="AS188" s="151">
        <v>5200</v>
      </c>
      <c r="AT188" s="218" t="s">
        <v>83</v>
      </c>
      <c r="AU188" s="2"/>
      <c r="AV188" s="2"/>
      <c r="AW188" s="2"/>
      <c r="AX188" s="2"/>
      <c r="AY188" s="2"/>
      <c r="AZ188" s="2"/>
      <c r="BA188" s="2"/>
      <c r="BB188" s="2"/>
    </row>
    <row r="189" spans="1:54" x14ac:dyDescent="0.25">
      <c r="A189" s="2"/>
      <c r="B189" s="2"/>
      <c r="C189" s="2"/>
      <c r="D189" t="s">
        <v>82</v>
      </c>
      <c r="E189" s="232">
        <v>0</v>
      </c>
      <c r="F189" s="168">
        <v>0</v>
      </c>
      <c r="G189" s="168">
        <v>118900</v>
      </c>
      <c r="H189" s="168"/>
      <c r="I189" s="232">
        <v>586340</v>
      </c>
      <c r="J189" s="168">
        <v>30210</v>
      </c>
      <c r="K189" s="168">
        <v>0</v>
      </c>
      <c r="L189" s="168">
        <v>66300</v>
      </c>
      <c r="M189" s="168">
        <v>317980</v>
      </c>
      <c r="N189" s="168">
        <v>0</v>
      </c>
      <c r="O189" s="168">
        <v>0</v>
      </c>
      <c r="P189" s="168">
        <v>1119730</v>
      </c>
      <c r="Q189" s="218" t="s">
        <v>82</v>
      </c>
      <c r="R189" s="151">
        <v>30360</v>
      </c>
      <c r="S189" s="218" t="s">
        <v>82</v>
      </c>
      <c r="T189" s="233">
        <v>29.4</v>
      </c>
      <c r="U189" s="151">
        <v>244250</v>
      </c>
      <c r="V189" s="151">
        <v>0</v>
      </c>
      <c r="W189" s="151">
        <v>0</v>
      </c>
      <c r="X189" s="218" t="s">
        <v>82</v>
      </c>
      <c r="Y189" s="151"/>
      <c r="Z189" s="151"/>
      <c r="AA189" s="151"/>
      <c r="AB189" s="151"/>
      <c r="AC189" s="151"/>
      <c r="AD189" s="151">
        <v>850</v>
      </c>
      <c r="AE189" s="151"/>
      <c r="AF189" s="151">
        <v>241500</v>
      </c>
      <c r="AG189" s="151"/>
      <c r="AH189" s="151"/>
      <c r="AI189" s="151"/>
      <c r="AJ189" s="151"/>
      <c r="AK189" s="151"/>
      <c r="AL189" s="151"/>
      <c r="AM189" s="151"/>
      <c r="AN189" s="151"/>
      <c r="AO189" s="151"/>
      <c r="AP189" s="151"/>
      <c r="AQ189" s="234">
        <v>1900</v>
      </c>
      <c r="AR189" s="234"/>
      <c r="AS189" s="151">
        <v>244250</v>
      </c>
      <c r="AT189" s="218" t="s">
        <v>82</v>
      </c>
      <c r="AU189" s="2"/>
      <c r="AV189" s="2"/>
      <c r="AW189" s="2"/>
      <c r="AX189" s="2"/>
      <c r="AY189" s="2"/>
      <c r="AZ189" s="2"/>
      <c r="BA189" s="2"/>
      <c r="BB189" s="2"/>
    </row>
    <row r="190" spans="1:54" x14ac:dyDescent="0.25">
      <c r="A190" s="2"/>
      <c r="B190" s="2"/>
      <c r="C190" s="2"/>
      <c r="D190" t="s">
        <v>85</v>
      </c>
      <c r="E190" s="232">
        <v>0</v>
      </c>
      <c r="F190" s="168">
        <v>0</v>
      </c>
      <c r="G190" s="232">
        <v>0</v>
      </c>
      <c r="H190" s="168">
        <v>0</v>
      </c>
      <c r="I190" s="232">
        <v>0</v>
      </c>
      <c r="J190" s="232">
        <v>0</v>
      </c>
      <c r="K190" s="168">
        <v>0</v>
      </c>
      <c r="L190" s="168">
        <v>0</v>
      </c>
      <c r="M190" s="168">
        <v>0</v>
      </c>
      <c r="N190" s="168">
        <v>0</v>
      </c>
      <c r="O190" s="168">
        <v>0</v>
      </c>
      <c r="P190" s="168">
        <v>0</v>
      </c>
      <c r="Q190" s="218" t="s">
        <v>85</v>
      </c>
      <c r="R190" s="151">
        <v>0</v>
      </c>
      <c r="S190" s="218" t="s">
        <v>85</v>
      </c>
      <c r="T190" s="233">
        <v>0</v>
      </c>
      <c r="U190" s="151">
        <v>0</v>
      </c>
      <c r="V190" s="151">
        <v>0</v>
      </c>
      <c r="W190" s="151">
        <v>0</v>
      </c>
      <c r="X190" s="218" t="s">
        <v>85</v>
      </c>
      <c r="Y190" s="151"/>
      <c r="Z190" s="151"/>
      <c r="AA190" s="151"/>
      <c r="AB190" s="151"/>
      <c r="AC190" s="151"/>
      <c r="AD190" s="151"/>
      <c r="AE190" s="151"/>
      <c r="AF190" s="151"/>
      <c r="AG190" s="151"/>
      <c r="AH190" s="151"/>
      <c r="AI190" s="151"/>
      <c r="AJ190" s="151"/>
      <c r="AK190" s="151"/>
      <c r="AL190" s="151"/>
      <c r="AM190" s="151"/>
      <c r="AN190" s="151"/>
      <c r="AO190" s="151"/>
      <c r="AP190" s="151"/>
      <c r="AQ190" s="234"/>
      <c r="AR190" s="234"/>
      <c r="AS190" s="151">
        <v>0</v>
      </c>
      <c r="AT190" s="218" t="s">
        <v>85</v>
      </c>
      <c r="AU190" s="2"/>
      <c r="AV190" s="2"/>
      <c r="AW190" s="2"/>
      <c r="AX190" s="2"/>
      <c r="AY190" s="2"/>
      <c r="AZ190" s="2"/>
      <c r="BA190" s="2"/>
      <c r="BB190" s="2"/>
    </row>
    <row r="191" spans="1:54" x14ac:dyDescent="0.25">
      <c r="A191" s="2"/>
      <c r="B191" s="2"/>
      <c r="C191" s="2"/>
      <c r="D191" t="s">
        <v>22</v>
      </c>
      <c r="E191" s="232">
        <v>0</v>
      </c>
      <c r="F191" s="168">
        <v>0</v>
      </c>
      <c r="G191" s="232">
        <v>0</v>
      </c>
      <c r="H191" s="168">
        <v>0</v>
      </c>
      <c r="I191" s="232">
        <v>0</v>
      </c>
      <c r="J191" s="232">
        <v>0</v>
      </c>
      <c r="K191" s="168">
        <v>0</v>
      </c>
      <c r="L191" s="168">
        <v>0</v>
      </c>
      <c r="M191" s="168">
        <v>0</v>
      </c>
      <c r="N191" s="168">
        <v>0</v>
      </c>
      <c r="O191" s="168">
        <v>0</v>
      </c>
      <c r="P191" s="168">
        <v>0</v>
      </c>
      <c r="Q191" s="218" t="s">
        <v>22</v>
      </c>
      <c r="R191" s="151">
        <v>0</v>
      </c>
      <c r="S191" s="218" t="s">
        <v>22</v>
      </c>
      <c r="T191" s="233">
        <v>0</v>
      </c>
      <c r="U191" s="151">
        <v>0</v>
      </c>
      <c r="V191" s="151">
        <v>0</v>
      </c>
      <c r="W191" s="151">
        <v>0</v>
      </c>
      <c r="X191" s="218" t="s">
        <v>22</v>
      </c>
      <c r="Y191" s="151"/>
      <c r="Z191" s="151"/>
      <c r="AA191" s="151"/>
      <c r="AB191" s="151"/>
      <c r="AC191" s="151"/>
      <c r="AD191" s="151"/>
      <c r="AE191" s="151"/>
      <c r="AF191" s="151"/>
      <c r="AG191" s="151"/>
      <c r="AH191" s="151"/>
      <c r="AI191" s="151"/>
      <c r="AJ191" s="151"/>
      <c r="AK191" s="151"/>
      <c r="AL191" s="151"/>
      <c r="AM191" s="151"/>
      <c r="AN191" s="151"/>
      <c r="AO191" s="151"/>
      <c r="AP191" s="151"/>
      <c r="AQ191" s="234"/>
      <c r="AR191" s="234"/>
      <c r="AS191" s="151">
        <v>0</v>
      </c>
      <c r="AT191" s="218" t="s">
        <v>22</v>
      </c>
      <c r="AU191" s="2"/>
      <c r="AV191" s="2"/>
      <c r="AW191" s="2"/>
      <c r="AX191" s="2"/>
      <c r="AY191" s="2"/>
      <c r="AZ191" s="2"/>
      <c r="BA191" s="2"/>
      <c r="BB191" s="2"/>
    </row>
    <row r="192" spans="1:54" x14ac:dyDescent="0.25">
      <c r="A192" s="2"/>
      <c r="B192" s="2"/>
      <c r="C192" s="2"/>
      <c r="D192" t="s">
        <v>39</v>
      </c>
      <c r="E192" s="232">
        <v>0</v>
      </c>
      <c r="F192" s="168">
        <v>0</v>
      </c>
      <c r="G192" s="232">
        <v>0</v>
      </c>
      <c r="H192" s="168">
        <v>0</v>
      </c>
      <c r="I192" s="232">
        <v>0</v>
      </c>
      <c r="J192" s="232">
        <v>0</v>
      </c>
      <c r="K192" s="168">
        <v>0</v>
      </c>
      <c r="L192" s="168">
        <v>0</v>
      </c>
      <c r="M192" s="168">
        <v>0</v>
      </c>
      <c r="N192" s="168">
        <v>0</v>
      </c>
      <c r="O192" s="168">
        <v>0</v>
      </c>
      <c r="P192" s="168">
        <v>0</v>
      </c>
      <c r="Q192" s="218" t="s">
        <v>39</v>
      </c>
      <c r="R192" s="151">
        <v>0</v>
      </c>
      <c r="S192" s="218" t="s">
        <v>39</v>
      </c>
      <c r="T192" s="233">
        <v>0</v>
      </c>
      <c r="U192" s="151">
        <v>0</v>
      </c>
      <c r="V192" s="151">
        <v>0</v>
      </c>
      <c r="W192" s="151">
        <v>0</v>
      </c>
      <c r="X192" s="218" t="s">
        <v>39</v>
      </c>
      <c r="Y192" s="151"/>
      <c r="Z192" s="151"/>
      <c r="AA192" s="151"/>
      <c r="AB192" s="151"/>
      <c r="AC192" s="151"/>
      <c r="AD192" s="151"/>
      <c r="AE192" s="151"/>
      <c r="AF192" s="151"/>
      <c r="AG192" s="151"/>
      <c r="AH192" s="151"/>
      <c r="AI192" s="151"/>
      <c r="AJ192" s="151"/>
      <c r="AK192" s="151"/>
      <c r="AL192" s="151"/>
      <c r="AM192" s="151"/>
      <c r="AN192" s="151"/>
      <c r="AO192" s="151"/>
      <c r="AP192" s="151"/>
      <c r="AQ192" s="234"/>
      <c r="AR192" s="234"/>
      <c r="AS192" s="151">
        <v>0</v>
      </c>
      <c r="AT192" s="218" t="s">
        <v>39</v>
      </c>
      <c r="AU192" s="2"/>
      <c r="AV192" s="2"/>
      <c r="AW192" s="2"/>
      <c r="AX192" s="2"/>
      <c r="AY192" s="2"/>
      <c r="AZ192" s="2"/>
      <c r="BA192" s="2"/>
      <c r="BB192" s="2"/>
    </row>
    <row r="193" spans="1:55" x14ac:dyDescent="0.25">
      <c r="A193" s="2"/>
      <c r="B193" s="2"/>
      <c r="C193" s="2"/>
      <c r="D193" t="s">
        <v>57</v>
      </c>
      <c r="E193" s="232">
        <v>0</v>
      </c>
      <c r="F193" s="168">
        <v>0</v>
      </c>
      <c r="G193" s="232">
        <v>0</v>
      </c>
      <c r="H193" s="168">
        <v>0</v>
      </c>
      <c r="I193" s="232">
        <v>0</v>
      </c>
      <c r="J193" s="232">
        <v>0</v>
      </c>
      <c r="K193" s="168">
        <v>0</v>
      </c>
      <c r="L193" s="168">
        <v>0</v>
      </c>
      <c r="M193" s="168">
        <v>0</v>
      </c>
      <c r="N193" s="168">
        <v>0</v>
      </c>
      <c r="O193" s="168">
        <v>0</v>
      </c>
      <c r="P193" s="168">
        <v>0</v>
      </c>
      <c r="Q193" s="218" t="s">
        <v>57</v>
      </c>
      <c r="R193" s="151">
        <v>0</v>
      </c>
      <c r="S193" s="218" t="s">
        <v>57</v>
      </c>
      <c r="T193" s="233">
        <v>0</v>
      </c>
      <c r="U193" s="151">
        <v>0</v>
      </c>
      <c r="V193" s="151">
        <v>0</v>
      </c>
      <c r="W193" s="151">
        <v>0</v>
      </c>
      <c r="X193" s="218" t="s">
        <v>57</v>
      </c>
      <c r="Y193" s="151"/>
      <c r="Z193" s="151"/>
      <c r="AA193" s="151"/>
      <c r="AB193" s="151"/>
      <c r="AC193" s="151"/>
      <c r="AD193" s="151"/>
      <c r="AE193" s="151"/>
      <c r="AF193" s="151"/>
      <c r="AG193" s="151"/>
      <c r="AH193" s="151"/>
      <c r="AI193" s="151"/>
      <c r="AJ193" s="151"/>
      <c r="AK193" s="151"/>
      <c r="AL193" s="151"/>
      <c r="AM193" s="151"/>
      <c r="AN193" s="151"/>
      <c r="AO193" s="151"/>
      <c r="AP193" s="151"/>
      <c r="AQ193" s="234"/>
      <c r="AR193" s="234"/>
      <c r="AS193" s="151">
        <v>0</v>
      </c>
      <c r="AT193" s="218" t="s">
        <v>57</v>
      </c>
      <c r="AU193" s="2"/>
      <c r="AV193" s="2"/>
      <c r="AW193" s="2"/>
      <c r="AX193" s="2"/>
      <c r="AY193" s="2"/>
      <c r="AZ193" s="2"/>
      <c r="BA193" s="2"/>
      <c r="BB193" s="2"/>
    </row>
    <row r="194" spans="1:55" x14ac:dyDescent="0.25">
      <c r="A194" s="2"/>
      <c r="B194" s="2"/>
      <c r="C194" s="2"/>
      <c r="D194" t="s">
        <v>73</v>
      </c>
      <c r="E194" s="232">
        <v>0</v>
      </c>
      <c r="F194" s="168">
        <v>0</v>
      </c>
      <c r="G194" s="232">
        <v>0</v>
      </c>
      <c r="H194" s="168">
        <v>0</v>
      </c>
      <c r="I194" s="232">
        <v>0</v>
      </c>
      <c r="J194" s="232">
        <v>0</v>
      </c>
      <c r="K194" s="168">
        <v>0</v>
      </c>
      <c r="L194" s="168">
        <v>0</v>
      </c>
      <c r="M194" s="168">
        <v>0</v>
      </c>
      <c r="N194" s="168">
        <v>0</v>
      </c>
      <c r="O194" s="168">
        <v>0</v>
      </c>
      <c r="P194" s="168">
        <v>0</v>
      </c>
      <c r="Q194" s="218" t="s">
        <v>73</v>
      </c>
      <c r="R194" s="151">
        <v>0</v>
      </c>
      <c r="S194" s="218" t="s">
        <v>73</v>
      </c>
      <c r="T194" s="233">
        <v>0</v>
      </c>
      <c r="U194" s="151">
        <v>0</v>
      </c>
      <c r="V194" s="151">
        <v>0</v>
      </c>
      <c r="W194" s="151">
        <v>0</v>
      </c>
      <c r="X194" s="218" t="s">
        <v>73</v>
      </c>
      <c r="Y194" s="151"/>
      <c r="Z194" s="151"/>
      <c r="AA194" s="151"/>
      <c r="AB194" s="151"/>
      <c r="AC194" s="151"/>
      <c r="AD194" s="151"/>
      <c r="AE194" s="151"/>
      <c r="AF194" s="151"/>
      <c r="AG194" s="151"/>
      <c r="AH194" s="151"/>
      <c r="AI194" s="151"/>
      <c r="AJ194" s="151"/>
      <c r="AK194" s="151"/>
      <c r="AL194" s="151"/>
      <c r="AM194" s="151"/>
      <c r="AN194" s="151"/>
      <c r="AO194" s="151"/>
      <c r="AP194" s="151"/>
      <c r="AQ194" s="234"/>
      <c r="AR194" s="234"/>
      <c r="AS194" s="151">
        <v>0</v>
      </c>
      <c r="AT194" s="218" t="s">
        <v>73</v>
      </c>
      <c r="AU194" s="2"/>
      <c r="AV194" s="2"/>
      <c r="AW194" s="2"/>
      <c r="AX194" s="2"/>
      <c r="AY194" s="2"/>
      <c r="AZ194" s="2"/>
      <c r="BA194" s="2"/>
      <c r="BB194" s="2"/>
    </row>
    <row r="195" spans="1:55" x14ac:dyDescent="0.25">
      <c r="A195" s="2"/>
      <c r="B195" s="2"/>
      <c r="C195" s="2"/>
      <c r="D195" t="s">
        <v>84</v>
      </c>
      <c r="E195" s="232">
        <v>0</v>
      </c>
      <c r="F195" s="168">
        <v>0</v>
      </c>
      <c r="G195" s="232">
        <v>0</v>
      </c>
      <c r="H195" s="168">
        <v>0</v>
      </c>
      <c r="I195" s="232">
        <v>0</v>
      </c>
      <c r="J195" s="232">
        <v>0</v>
      </c>
      <c r="K195" s="168">
        <v>0</v>
      </c>
      <c r="L195" s="168">
        <v>0</v>
      </c>
      <c r="M195" s="168">
        <v>0</v>
      </c>
      <c r="N195" s="168">
        <v>0</v>
      </c>
      <c r="O195" s="168">
        <v>0</v>
      </c>
      <c r="P195" s="168">
        <v>0</v>
      </c>
      <c r="Q195" s="218" t="s">
        <v>84</v>
      </c>
      <c r="R195" s="151">
        <v>0</v>
      </c>
      <c r="S195" s="218" t="s">
        <v>84</v>
      </c>
      <c r="T195" s="233">
        <v>0</v>
      </c>
      <c r="U195" s="151">
        <v>0</v>
      </c>
      <c r="V195" s="151">
        <v>0</v>
      </c>
      <c r="W195" s="151">
        <v>0</v>
      </c>
      <c r="X195" s="218" t="s">
        <v>84</v>
      </c>
      <c r="Y195" s="151"/>
      <c r="Z195" s="151"/>
      <c r="AA195" s="151"/>
      <c r="AB195" s="151"/>
      <c r="AC195" s="151"/>
      <c r="AD195" s="151"/>
      <c r="AE195" s="151"/>
      <c r="AF195" s="151"/>
      <c r="AG195" s="151"/>
      <c r="AH195" s="151"/>
      <c r="AI195" s="151"/>
      <c r="AJ195" s="151"/>
      <c r="AK195" s="151"/>
      <c r="AL195" s="151"/>
      <c r="AM195" s="151"/>
      <c r="AN195" s="151"/>
      <c r="AO195" s="151"/>
      <c r="AP195" s="151"/>
      <c r="AQ195" s="234"/>
      <c r="AR195" s="234"/>
      <c r="AS195" s="151">
        <v>0</v>
      </c>
      <c r="AT195" s="218" t="s">
        <v>84</v>
      </c>
      <c r="AU195" s="2"/>
      <c r="AV195" s="2"/>
      <c r="AW195" s="2"/>
      <c r="AX195" s="2"/>
      <c r="AY195" s="2"/>
      <c r="AZ195" s="2"/>
      <c r="BA195" s="2"/>
      <c r="BB195" s="2"/>
    </row>
    <row r="196" spans="1:55" x14ac:dyDescent="0.25">
      <c r="A196" s="2"/>
      <c r="B196" s="2"/>
      <c r="C196" s="2"/>
      <c r="D196" s="151"/>
      <c r="E196" s="151" t="b">
        <v>1</v>
      </c>
      <c r="F196" s="151" t="b">
        <v>1</v>
      </c>
      <c r="G196" s="151" t="b">
        <v>1</v>
      </c>
      <c r="H196" s="151" t="b">
        <v>1</v>
      </c>
      <c r="I196" s="151" t="b">
        <v>1</v>
      </c>
      <c r="J196" s="151" t="b">
        <v>1</v>
      </c>
      <c r="K196" s="151" t="b">
        <v>1</v>
      </c>
      <c r="L196" s="151" t="b">
        <v>1</v>
      </c>
      <c r="M196" s="151" t="b">
        <v>1</v>
      </c>
      <c r="N196" s="151" t="b">
        <v>1</v>
      </c>
      <c r="O196" s="151" t="b">
        <v>1</v>
      </c>
      <c r="P196" s="232"/>
      <c r="Q196" s="214"/>
      <c r="R196" s="151"/>
      <c r="S196" s="214"/>
      <c r="T196" s="151"/>
      <c r="V196" s="151" t="b">
        <v>0</v>
      </c>
      <c r="W196" s="151"/>
      <c r="X196" s="151" t="s">
        <v>430</v>
      </c>
      <c r="Y196" s="151">
        <v>60770</v>
      </c>
      <c r="Z196" s="151">
        <v>0</v>
      </c>
      <c r="AA196" s="151">
        <v>227900</v>
      </c>
      <c r="AB196" s="151">
        <v>45550</v>
      </c>
      <c r="AC196" s="151">
        <v>418415</v>
      </c>
      <c r="AD196" s="151">
        <v>42500</v>
      </c>
      <c r="AE196" s="151">
        <v>0</v>
      </c>
      <c r="AF196" s="151">
        <v>402250</v>
      </c>
      <c r="AG196" s="151">
        <v>31100</v>
      </c>
      <c r="AH196" s="151">
        <v>27100</v>
      </c>
      <c r="AI196" s="151">
        <v>188900</v>
      </c>
      <c r="AJ196" s="151">
        <v>160000</v>
      </c>
      <c r="AK196" s="151">
        <v>0</v>
      </c>
      <c r="AL196" s="151">
        <v>955890</v>
      </c>
      <c r="AM196" s="151">
        <v>847000</v>
      </c>
      <c r="AN196" s="151">
        <v>115000</v>
      </c>
      <c r="AO196" s="151">
        <v>149835</v>
      </c>
      <c r="AP196" s="151">
        <v>111440</v>
      </c>
      <c r="AQ196" s="234">
        <v>1526000</v>
      </c>
      <c r="AR196" s="234">
        <v>35200</v>
      </c>
      <c r="AS196" s="151">
        <v>5344850</v>
      </c>
      <c r="AT196" s="151"/>
      <c r="AU196" s="2"/>
      <c r="AV196" s="2"/>
      <c r="AW196" s="2"/>
      <c r="AX196" s="2"/>
      <c r="AY196" s="2"/>
      <c r="AZ196" s="2"/>
      <c r="BA196" s="2"/>
      <c r="BB196" s="2"/>
    </row>
    <row r="197" spans="1:55" x14ac:dyDescent="0.25">
      <c r="A197" s="2"/>
      <c r="B197" s="2"/>
      <c r="C197" s="2"/>
      <c r="D197" s="130" t="s">
        <v>251</v>
      </c>
      <c r="E197" s="151">
        <v>7050</v>
      </c>
      <c r="F197" s="151">
        <v>19800</v>
      </c>
      <c r="G197" s="151">
        <v>333350</v>
      </c>
      <c r="H197" s="151">
        <v>7400</v>
      </c>
      <c r="I197" s="151">
        <v>2959350</v>
      </c>
      <c r="J197" s="151">
        <v>480060</v>
      </c>
      <c r="K197" s="151">
        <v>61015</v>
      </c>
      <c r="L197" s="151">
        <v>407250</v>
      </c>
      <c r="M197" s="232">
        <v>730680</v>
      </c>
      <c r="N197" s="151">
        <v>75320</v>
      </c>
      <c r="O197" s="151">
        <v>13178750</v>
      </c>
      <c r="P197" s="232">
        <v>18089440</v>
      </c>
      <c r="Q197" s="214"/>
      <c r="R197" s="232">
        <v>462766</v>
      </c>
      <c r="S197" s="219" t="s">
        <v>251</v>
      </c>
      <c r="T197" s="151">
        <v>8926.5</v>
      </c>
      <c r="U197" s="234">
        <v>5344850</v>
      </c>
      <c r="V197" s="151">
        <v>4706060</v>
      </c>
      <c r="W197" s="151">
        <v>7070</v>
      </c>
      <c r="X197" s="151" t="s">
        <v>431</v>
      </c>
      <c r="Y197" s="151">
        <v>60770</v>
      </c>
      <c r="Z197" s="151"/>
      <c r="AA197" s="151">
        <v>227900</v>
      </c>
      <c r="AB197" s="151">
        <v>45550</v>
      </c>
      <c r="AC197" s="151">
        <v>418415</v>
      </c>
      <c r="AD197" s="151">
        <v>42500</v>
      </c>
      <c r="AE197" s="151">
        <v>0</v>
      </c>
      <c r="AF197" s="151">
        <v>402250</v>
      </c>
      <c r="AG197" s="151">
        <v>31100</v>
      </c>
      <c r="AH197" s="151">
        <v>27100</v>
      </c>
      <c r="AI197" s="151">
        <v>188900</v>
      </c>
      <c r="AJ197" s="151">
        <v>160000</v>
      </c>
      <c r="AK197" s="151"/>
      <c r="AL197" s="151">
        <v>955890</v>
      </c>
      <c r="AM197" s="151">
        <v>847000</v>
      </c>
      <c r="AN197" s="151">
        <v>115000</v>
      </c>
      <c r="AO197" s="151">
        <v>149835</v>
      </c>
      <c r="AP197" s="151">
        <v>111440</v>
      </c>
      <c r="AQ197" s="234">
        <v>1526000</v>
      </c>
      <c r="AR197" s="234">
        <v>35200</v>
      </c>
      <c r="AS197" s="151">
        <v>5344850</v>
      </c>
      <c r="AT197" s="151"/>
      <c r="AU197" s="2"/>
      <c r="AV197" s="2"/>
      <c r="AW197" s="2"/>
      <c r="AX197" s="2"/>
      <c r="AY197" s="2"/>
      <c r="AZ197" s="2"/>
      <c r="BA197" s="2"/>
      <c r="BB197" s="2"/>
    </row>
    <row r="198" spans="1:55" x14ac:dyDescent="0.25">
      <c r="A198" s="2"/>
      <c r="B198" s="2"/>
      <c r="C198" s="2"/>
      <c r="D198" s="130" t="s">
        <v>252</v>
      </c>
      <c r="E198" s="238">
        <v>7050</v>
      </c>
      <c r="F198" s="238"/>
      <c r="G198" s="238">
        <v>115870</v>
      </c>
      <c r="H198" s="238">
        <v>0</v>
      </c>
      <c r="I198" s="238">
        <v>625270</v>
      </c>
      <c r="J198" s="238">
        <v>95870</v>
      </c>
      <c r="K198" s="238"/>
      <c r="L198" s="238">
        <v>48030</v>
      </c>
      <c r="M198" s="238">
        <v>80450</v>
      </c>
      <c r="N198" s="238">
        <v>0</v>
      </c>
      <c r="O198" s="238">
        <v>0</v>
      </c>
      <c r="P198" s="238">
        <v>965490</v>
      </c>
      <c r="Q198" s="214"/>
      <c r="R198" s="151">
        <v>0</v>
      </c>
      <c r="S198" s="219" t="s">
        <v>252</v>
      </c>
      <c r="T198" s="151">
        <v>0</v>
      </c>
      <c r="U198" s="151"/>
      <c r="V198" s="151">
        <v>3200</v>
      </c>
      <c r="W198" s="151"/>
      <c r="X198" s="151"/>
      <c r="Y198" s="151"/>
      <c r="Z198" s="151"/>
      <c r="AA198" s="151"/>
      <c r="AB198" s="151"/>
      <c r="AC198" s="151"/>
      <c r="AD198" s="151"/>
      <c r="AE198" s="151"/>
      <c r="AF198" s="151"/>
      <c r="AG198" s="151"/>
      <c r="AH198" s="151"/>
      <c r="AI198" s="151"/>
      <c r="AJ198" s="151"/>
      <c r="AK198" s="151"/>
      <c r="AL198" s="151"/>
      <c r="AM198" s="151"/>
      <c r="AN198" s="151"/>
      <c r="AO198" s="151"/>
      <c r="AP198" s="151"/>
      <c r="AQ198" s="151"/>
      <c r="AR198" s="151"/>
      <c r="AS198" s="151" t="b">
        <v>1</v>
      </c>
      <c r="AT198" s="323"/>
      <c r="AU198" s="2"/>
      <c r="AV198" s="2"/>
      <c r="AW198" s="2"/>
      <c r="AX198" s="2"/>
      <c r="AY198" s="2"/>
      <c r="AZ198" s="2"/>
      <c r="BA198" s="2"/>
      <c r="BB198" s="2"/>
    </row>
    <row r="199" spans="1:55" x14ac:dyDescent="0.25">
      <c r="A199" s="2"/>
      <c r="B199" s="2"/>
      <c r="C199" s="2"/>
      <c r="D199" s="130" t="s">
        <v>254</v>
      </c>
      <c r="E199" s="151">
        <v>54</v>
      </c>
      <c r="F199" s="151"/>
      <c r="G199" s="151">
        <v>51</v>
      </c>
      <c r="H199" s="151">
        <v>52</v>
      </c>
      <c r="I199" s="151">
        <v>50</v>
      </c>
      <c r="J199" s="151">
        <v>43</v>
      </c>
      <c r="K199" s="151">
        <v>56</v>
      </c>
      <c r="L199" s="151">
        <v>49</v>
      </c>
      <c r="M199" s="151">
        <v>39</v>
      </c>
      <c r="N199" s="151">
        <v>56</v>
      </c>
      <c r="O199" s="151">
        <v>52</v>
      </c>
      <c r="P199" s="151"/>
      <c r="Q199" s="214"/>
      <c r="R199" s="151"/>
      <c r="S199" s="219" t="s">
        <v>254</v>
      </c>
      <c r="T199" s="151">
        <v>27</v>
      </c>
      <c r="U199" s="151">
        <v>26</v>
      </c>
      <c r="V199" s="151">
        <v>45</v>
      </c>
      <c r="W199" s="151"/>
      <c r="X199" s="151" t="s">
        <v>432</v>
      </c>
      <c r="Y199" s="151">
        <v>0</v>
      </c>
      <c r="Z199" s="151">
        <v>0</v>
      </c>
      <c r="AA199" s="151">
        <v>0</v>
      </c>
      <c r="AB199" s="151">
        <v>0</v>
      </c>
      <c r="AC199" s="151">
        <v>0</v>
      </c>
      <c r="AD199" s="151">
        <v>0</v>
      </c>
      <c r="AE199" s="151">
        <v>0</v>
      </c>
      <c r="AF199" s="151">
        <v>0</v>
      </c>
      <c r="AG199" s="151">
        <v>0</v>
      </c>
      <c r="AH199" s="151">
        <v>0</v>
      </c>
      <c r="AI199" s="151">
        <v>0</v>
      </c>
      <c r="AJ199" s="151">
        <v>0</v>
      </c>
      <c r="AK199" s="151">
        <v>0</v>
      </c>
      <c r="AL199" s="151">
        <v>0</v>
      </c>
      <c r="AM199" s="151">
        <v>0</v>
      </c>
      <c r="AN199" s="151">
        <v>0</v>
      </c>
      <c r="AO199" s="151">
        <v>0</v>
      </c>
      <c r="AP199" s="151">
        <v>0</v>
      </c>
      <c r="AQ199" s="151">
        <v>0</v>
      </c>
      <c r="AR199" s="151">
        <v>0</v>
      </c>
      <c r="AS199" s="151"/>
      <c r="AT199" s="151"/>
      <c r="AU199" s="2"/>
      <c r="AV199" s="2"/>
      <c r="AW199" s="2"/>
      <c r="AX199" s="2"/>
      <c r="AY199" s="2"/>
      <c r="AZ199" s="2"/>
      <c r="BA199" s="2"/>
      <c r="BB199" s="2"/>
    </row>
    <row r="200" spans="1:55" x14ac:dyDescent="0.25">
      <c r="A200" s="2"/>
      <c r="B200" s="2"/>
      <c r="C200" s="2"/>
      <c r="D200" s="2"/>
      <c r="E200" s="2"/>
      <c r="F200" s="18"/>
      <c r="G200" s="2"/>
      <c r="H200" s="18"/>
      <c r="I200" s="2"/>
      <c r="J200" s="2"/>
      <c r="K200" s="18"/>
      <c r="L200" s="18"/>
      <c r="M200" s="18"/>
      <c r="N200" s="18"/>
      <c r="O200" s="18"/>
      <c r="P200" s="18"/>
      <c r="Q200" s="105"/>
      <c r="R200" s="273"/>
      <c r="S200" s="2"/>
      <c r="T200" s="225"/>
      <c r="U200" s="273"/>
      <c r="V200" s="2"/>
      <c r="W200" s="106"/>
      <c r="X200" s="114"/>
      <c r="Y200" s="2"/>
      <c r="Z200" s="106"/>
      <c r="AA200" s="111"/>
      <c r="AB200" s="2"/>
      <c r="AC200" s="106"/>
      <c r="AD200" s="111"/>
      <c r="AE200" s="2"/>
      <c r="AF200" s="106"/>
      <c r="AG200" s="111"/>
      <c r="AH200" s="273"/>
      <c r="AI200" s="2"/>
      <c r="AJ200" s="2"/>
      <c r="AK200" s="2"/>
      <c r="AL200" s="2"/>
      <c r="AM200" s="2"/>
      <c r="AN200" s="2"/>
      <c r="AO200" s="2"/>
      <c r="AP200" s="2"/>
      <c r="AQ200" s="2"/>
      <c r="AR200" s="2"/>
      <c r="AS200" s="2"/>
      <c r="AT200" s="2"/>
      <c r="AU200" s="2"/>
      <c r="AV200" s="2"/>
      <c r="AW200" s="2"/>
      <c r="AX200" s="2"/>
      <c r="AY200" s="2"/>
      <c r="AZ200" s="2"/>
      <c r="BA200" s="2"/>
      <c r="BB200" s="2"/>
    </row>
    <row r="202" spans="1:55" s="142" customFormat="1" ht="21" x14ac:dyDescent="0.35">
      <c r="A202" s="222" t="s">
        <v>433</v>
      </c>
    </row>
    <row r="203" spans="1:55" s="143" customFormat="1" ht="12.75" x14ac:dyDescent="0.2">
      <c r="D203" s="151"/>
      <c r="E203" s="563" t="s">
        <v>434</v>
      </c>
      <c r="F203" s="563"/>
      <c r="G203" s="563"/>
      <c r="H203" s="563"/>
      <c r="I203" s="563"/>
      <c r="J203" s="563"/>
      <c r="K203" s="563"/>
      <c r="L203" s="563"/>
      <c r="M203" s="563"/>
      <c r="N203" s="563"/>
      <c r="O203" s="564"/>
      <c r="P203" s="261"/>
      <c r="Q203" s="261"/>
      <c r="R203" s="258"/>
      <c r="S203" s="259" t="s">
        <v>435</v>
      </c>
      <c r="T203" s="259"/>
      <c r="U203" s="258"/>
      <c r="V203" s="230" t="s">
        <v>436</v>
      </c>
      <c r="W203" s="230"/>
      <c r="X203" s="257"/>
      <c r="Y203" s="230"/>
      <c r="Z203" s="230"/>
      <c r="AA203" s="257"/>
      <c r="AB203" s="230"/>
      <c r="AC203" s="230"/>
      <c r="AD203" s="257"/>
      <c r="AE203" s="230"/>
      <c r="AF203" s="151"/>
      <c r="AG203" s="245"/>
      <c r="AH203" s="151" t="s">
        <v>364</v>
      </c>
      <c r="AI203" s="151">
        <v>20</v>
      </c>
      <c r="AJ203" s="151">
        <v>20</v>
      </c>
      <c r="AK203" s="151">
        <v>30</v>
      </c>
      <c r="AL203" s="151">
        <v>30</v>
      </c>
      <c r="AM203" s="151">
        <v>36</v>
      </c>
      <c r="AN203" s="151">
        <v>38</v>
      </c>
      <c r="AO203" s="151"/>
      <c r="AP203" s="151">
        <v>42</v>
      </c>
      <c r="AQ203" s="151">
        <v>20</v>
      </c>
      <c r="AR203" s="151">
        <v>22</v>
      </c>
      <c r="AS203" s="151">
        <v>22</v>
      </c>
      <c r="AT203" s="151">
        <v>22</v>
      </c>
      <c r="AU203" s="151">
        <v>62</v>
      </c>
      <c r="AV203" s="151">
        <v>51</v>
      </c>
      <c r="AW203" s="151">
        <v>58</v>
      </c>
      <c r="AX203" s="151">
        <v>22</v>
      </c>
      <c r="AY203" s="151">
        <v>24</v>
      </c>
      <c r="AZ203" s="260" t="s">
        <v>437</v>
      </c>
      <c r="BA203" s="151">
        <v>28</v>
      </c>
      <c r="BB203" s="151">
        <v>22</v>
      </c>
      <c r="BC203" s="151"/>
    </row>
    <row r="204" spans="1:55" s="143" customFormat="1" ht="12.75" x14ac:dyDescent="0.2">
      <c r="D204" s="151"/>
      <c r="E204" s="239" t="s">
        <v>365</v>
      </c>
      <c r="F204" s="227" t="s">
        <v>366</v>
      </c>
      <c r="G204" s="228" t="s">
        <v>367</v>
      </c>
      <c r="H204" s="227" t="s">
        <v>368</v>
      </c>
      <c r="I204" s="228" t="s">
        <v>369</v>
      </c>
      <c r="J204" s="228" t="s">
        <v>370</v>
      </c>
      <c r="K204" s="228" t="s">
        <v>371</v>
      </c>
      <c r="L204" s="228" t="s">
        <v>372</v>
      </c>
      <c r="M204" s="228" t="s">
        <v>373</v>
      </c>
      <c r="N204" s="228" t="s">
        <v>374</v>
      </c>
      <c r="O204" s="229" t="s">
        <v>375</v>
      </c>
      <c r="P204" s="220" t="s">
        <v>376</v>
      </c>
      <c r="Q204" s="220"/>
      <c r="R204" s="214"/>
      <c r="S204" s="230" t="s">
        <v>378</v>
      </c>
      <c r="T204" s="231"/>
      <c r="U204" s="214"/>
      <c r="V204" s="400" t="s">
        <v>380</v>
      </c>
      <c r="W204" s="248"/>
      <c r="X204" s="251"/>
      <c r="AA204" s="253"/>
      <c r="AB204" s="151" t="s">
        <v>384</v>
      </c>
      <c r="AC204" s="151"/>
      <c r="AD204" s="245"/>
      <c r="AE204" s="151" t="s">
        <v>386</v>
      </c>
      <c r="AF204" s="151"/>
      <c r="AG204" s="245"/>
      <c r="AH204" s="221" t="s">
        <v>388</v>
      </c>
      <c r="AI204" s="221" t="s">
        <v>389</v>
      </c>
      <c r="AJ204" s="221" t="s">
        <v>421</v>
      </c>
      <c r="AK204" s="221" t="s">
        <v>422</v>
      </c>
      <c r="AL204" s="221" t="s">
        <v>392</v>
      </c>
      <c r="AM204" s="221" t="s">
        <v>393</v>
      </c>
      <c r="AN204" s="221" t="s">
        <v>394</v>
      </c>
      <c r="AO204" s="221" t="s">
        <v>395</v>
      </c>
      <c r="AP204" s="221" t="s">
        <v>396</v>
      </c>
      <c r="AQ204" s="221" t="s">
        <v>397</v>
      </c>
      <c r="AR204" s="221" t="s">
        <v>398</v>
      </c>
      <c r="AS204" s="221" t="s">
        <v>399</v>
      </c>
      <c r="AT204" s="221" t="s">
        <v>400</v>
      </c>
      <c r="AU204" s="221" t="s">
        <v>401</v>
      </c>
      <c r="AV204" s="221" t="s">
        <v>402</v>
      </c>
      <c r="AW204" s="221" t="s">
        <v>403</v>
      </c>
      <c r="AX204" s="221" t="s">
        <v>404</v>
      </c>
      <c r="AY204" s="221" t="s">
        <v>405</v>
      </c>
      <c r="AZ204" s="221" t="s">
        <v>423</v>
      </c>
      <c r="BA204" s="221" t="s">
        <v>407</v>
      </c>
      <c r="BB204" s="221" t="s">
        <v>424</v>
      </c>
      <c r="BC204" s="221" t="s">
        <v>182</v>
      </c>
    </row>
    <row r="205" spans="1:55" s="143" customFormat="1" ht="76.5" x14ac:dyDescent="0.2">
      <c r="A205" s="240"/>
      <c r="D205" s="216" t="s">
        <v>246</v>
      </c>
      <c r="E205" s="565" t="s">
        <v>438</v>
      </c>
      <c r="F205" s="565"/>
      <c r="G205" s="565"/>
      <c r="H205" s="565"/>
      <c r="I205" s="565"/>
      <c r="J205" s="565"/>
      <c r="K205" s="565"/>
      <c r="L205" s="565"/>
      <c r="M205" s="565"/>
      <c r="N205" s="565"/>
      <c r="O205" s="566"/>
      <c r="P205" s="241" t="s">
        <v>409</v>
      </c>
      <c r="Q205" s="226" t="s">
        <v>439</v>
      </c>
      <c r="R205" s="214"/>
      <c r="S205" s="217" t="s">
        <v>440</v>
      </c>
      <c r="T205" s="244" t="s">
        <v>379</v>
      </c>
      <c r="U205" s="214"/>
      <c r="V205" s="246" t="s">
        <v>441</v>
      </c>
      <c r="W205" s="249" t="s">
        <v>442</v>
      </c>
      <c r="X205" s="252"/>
      <c r="Y205" s="215" t="s">
        <v>420</v>
      </c>
      <c r="Z205" s="249" t="s">
        <v>443</v>
      </c>
      <c r="AA205" s="254"/>
      <c r="AB205" s="247"/>
      <c r="AC205" s="263" t="s">
        <v>444</v>
      </c>
      <c r="AD205" s="247"/>
      <c r="AE205" s="254" t="s">
        <v>445</v>
      </c>
      <c r="AF205" s="263" t="s">
        <v>446</v>
      </c>
      <c r="AG205" s="254"/>
      <c r="AH205" s="560" t="s">
        <v>447</v>
      </c>
      <c r="AI205" s="561"/>
      <c r="AJ205" s="561"/>
      <c r="AK205" s="561"/>
      <c r="AL205" s="561"/>
      <c r="AM205" s="561"/>
      <c r="AN205" s="561"/>
      <c r="AO205" s="561"/>
      <c r="AP205" s="561"/>
      <c r="AQ205" s="561"/>
      <c r="AR205" s="561"/>
      <c r="AS205" s="561"/>
      <c r="AT205" s="561"/>
      <c r="AU205" s="561"/>
      <c r="AV205" s="561"/>
      <c r="AW205" s="561"/>
      <c r="AX205" s="561"/>
      <c r="AY205" s="561"/>
      <c r="AZ205" s="561"/>
      <c r="BA205" s="561"/>
      <c r="BB205" s="561"/>
      <c r="BC205" s="562"/>
    </row>
    <row r="206" spans="1:55" s="143" customFormat="1" ht="12.75" x14ac:dyDescent="0.2">
      <c r="D206" s="143" t="s">
        <v>18</v>
      </c>
      <c r="E206" s="232">
        <v>0</v>
      </c>
      <c r="F206" s="232">
        <v>0</v>
      </c>
      <c r="G206" s="232">
        <v>0</v>
      </c>
      <c r="H206" s="232">
        <v>0</v>
      </c>
      <c r="I206" s="232">
        <v>0</v>
      </c>
      <c r="J206" s="236" t="s">
        <v>186</v>
      </c>
      <c r="K206" s="232">
        <v>0</v>
      </c>
      <c r="L206" s="232">
        <v>0</v>
      </c>
      <c r="M206" s="232">
        <v>0</v>
      </c>
      <c r="N206" s="232">
        <v>0</v>
      </c>
      <c r="O206" s="232">
        <v>0</v>
      </c>
      <c r="P206" s="232">
        <v>0</v>
      </c>
      <c r="Q206" s="242">
        <v>1.0781828763291152E-3</v>
      </c>
      <c r="R206" s="218" t="s">
        <v>18</v>
      </c>
      <c r="S206" s="151">
        <v>228</v>
      </c>
      <c r="T206" s="243">
        <v>4.9976107913322139E-4</v>
      </c>
      <c r="U206" s="218" t="s">
        <v>18</v>
      </c>
      <c r="V206" s="233">
        <v>0</v>
      </c>
      <c r="W206" s="242">
        <v>0</v>
      </c>
      <c r="X206" s="262"/>
      <c r="Y206" s="151">
        <v>10285</v>
      </c>
      <c r="Z206" s="242">
        <v>2.2049286640726329E-3</v>
      </c>
      <c r="AA206" s="262"/>
      <c r="AB206" s="151">
        <v>0</v>
      </c>
      <c r="AC206" s="242">
        <v>0</v>
      </c>
      <c r="AD206" s="245"/>
      <c r="AE206" s="151">
        <v>0</v>
      </c>
      <c r="AF206" s="242">
        <v>0</v>
      </c>
      <c r="AG206" s="245"/>
      <c r="AH206" s="218" t="s">
        <v>18</v>
      </c>
      <c r="AI206" s="151"/>
      <c r="AJ206" s="151"/>
      <c r="AK206" s="151">
        <v>285</v>
      </c>
      <c r="AL206" s="151"/>
      <c r="AM206" s="151"/>
      <c r="AN206" s="151"/>
      <c r="AO206" s="151"/>
      <c r="AP206" s="151"/>
      <c r="AQ206" s="151"/>
      <c r="AR206" s="151"/>
      <c r="AS206" s="151"/>
      <c r="AT206" s="151"/>
      <c r="AU206" s="151"/>
      <c r="AV206" s="151">
        <v>10000</v>
      </c>
      <c r="AW206" s="151"/>
      <c r="AX206" s="151"/>
      <c r="AY206" s="151"/>
      <c r="AZ206" s="151"/>
      <c r="BA206" s="151"/>
      <c r="BB206" s="151"/>
      <c r="BC206" s="151">
        <v>10285</v>
      </c>
    </row>
    <row r="207" spans="1:55" s="143" customFormat="1" ht="12.75" x14ac:dyDescent="0.2">
      <c r="D207" s="143" t="s">
        <v>10</v>
      </c>
      <c r="E207" s="232">
        <v>0</v>
      </c>
      <c r="F207" s="232">
        <v>0</v>
      </c>
      <c r="G207" s="232">
        <v>0</v>
      </c>
      <c r="H207" s="232">
        <v>0</v>
      </c>
      <c r="I207" s="232">
        <v>0</v>
      </c>
      <c r="J207" s="232">
        <v>0</v>
      </c>
      <c r="K207" s="232">
        <v>0</v>
      </c>
      <c r="L207" s="232">
        <v>0</v>
      </c>
      <c r="M207" s="232">
        <v>0</v>
      </c>
      <c r="N207" s="232">
        <v>0</v>
      </c>
      <c r="O207" s="232">
        <v>0</v>
      </c>
      <c r="P207" s="232">
        <v>0</v>
      </c>
      <c r="Q207" s="242">
        <v>0</v>
      </c>
      <c r="R207" s="218" t="s">
        <v>10</v>
      </c>
      <c r="S207" s="151">
        <v>177</v>
      </c>
      <c r="T207" s="243">
        <v>3.8797241669552714E-4</v>
      </c>
      <c r="U207" s="218" t="s">
        <v>10</v>
      </c>
      <c r="V207" s="233">
        <v>0</v>
      </c>
      <c r="W207" s="242">
        <v>0</v>
      </c>
      <c r="X207" s="262"/>
      <c r="Y207" s="151">
        <v>0</v>
      </c>
      <c r="Z207" s="242">
        <v>0</v>
      </c>
      <c r="AA207" s="262"/>
      <c r="AB207" s="151">
        <v>0</v>
      </c>
      <c r="AC207" s="242">
        <v>0</v>
      </c>
      <c r="AD207" s="245"/>
      <c r="AE207" s="151">
        <v>0</v>
      </c>
      <c r="AF207" s="242">
        <v>0</v>
      </c>
      <c r="AG207" s="245"/>
      <c r="AH207" s="218" t="s">
        <v>10</v>
      </c>
      <c r="AI207" s="151"/>
      <c r="AJ207" s="151"/>
      <c r="AK207" s="151"/>
      <c r="AL207" s="151"/>
      <c r="AM207" s="151"/>
      <c r="AN207" s="151"/>
      <c r="AO207" s="151"/>
      <c r="AP207" s="151"/>
      <c r="AQ207" s="151"/>
      <c r="AR207" s="151"/>
      <c r="AS207" s="151"/>
      <c r="AT207" s="151"/>
      <c r="AU207" s="151"/>
      <c r="AV207" s="151"/>
      <c r="AW207" s="151"/>
      <c r="AX207" s="151"/>
      <c r="AY207" s="151"/>
      <c r="AZ207" s="151"/>
      <c r="BA207" s="151"/>
      <c r="BB207" s="151"/>
      <c r="BC207" s="151">
        <v>0</v>
      </c>
    </row>
    <row r="208" spans="1:55" s="143" customFormat="1" ht="12.75" x14ac:dyDescent="0.2">
      <c r="D208" s="143" t="s">
        <v>24</v>
      </c>
      <c r="E208" s="232">
        <v>0</v>
      </c>
      <c r="F208" s="232">
        <v>0</v>
      </c>
      <c r="G208" s="232">
        <v>0</v>
      </c>
      <c r="H208" s="232">
        <v>0</v>
      </c>
      <c r="I208" s="232">
        <v>0</v>
      </c>
      <c r="J208" s="232">
        <v>0</v>
      </c>
      <c r="K208" s="232">
        <v>0</v>
      </c>
      <c r="L208" s="232">
        <v>0</v>
      </c>
      <c r="M208" s="232">
        <v>0</v>
      </c>
      <c r="N208" s="232">
        <v>0</v>
      </c>
      <c r="O208" s="232">
        <v>0</v>
      </c>
      <c r="P208" s="232">
        <v>0</v>
      </c>
      <c r="Q208" s="242">
        <v>0</v>
      </c>
      <c r="R208" s="218" t="s">
        <v>24</v>
      </c>
      <c r="S208" s="151">
        <v>1767</v>
      </c>
      <c r="T208" s="243">
        <v>3.873148363282466E-3</v>
      </c>
      <c r="U208" s="218" t="s">
        <v>24</v>
      </c>
      <c r="V208" s="233">
        <v>34</v>
      </c>
      <c r="W208" s="242">
        <v>9.166397066752938E-3</v>
      </c>
      <c r="X208" s="262"/>
      <c r="Y208" s="151">
        <v>0</v>
      </c>
      <c r="Z208" s="242">
        <v>0</v>
      </c>
      <c r="AA208" s="262"/>
      <c r="AB208" s="151">
        <v>0</v>
      </c>
      <c r="AC208" s="242">
        <v>0</v>
      </c>
      <c r="AD208" s="245"/>
      <c r="AE208" s="151">
        <v>162</v>
      </c>
      <c r="AF208" s="242">
        <v>9.9022004889975541E-3</v>
      </c>
      <c r="AG208" s="245"/>
      <c r="AH208" s="218" t="s">
        <v>24</v>
      </c>
      <c r="AI208" s="151"/>
      <c r="AJ208" s="151"/>
      <c r="AK208" s="151"/>
      <c r="AL208" s="151"/>
      <c r="AM208" s="151"/>
      <c r="AN208" s="151"/>
      <c r="AO208" s="151"/>
      <c r="AP208" s="151"/>
      <c r="AQ208" s="151"/>
      <c r="AR208" s="151"/>
      <c r="AS208" s="151"/>
      <c r="AT208" s="151"/>
      <c r="AU208" s="151"/>
      <c r="AV208" s="151"/>
      <c r="AW208" s="151"/>
      <c r="AX208" s="151"/>
      <c r="AY208" s="151"/>
      <c r="AZ208" s="151"/>
      <c r="BA208" s="151"/>
      <c r="BB208" s="151"/>
      <c r="BC208" s="151">
        <v>0</v>
      </c>
    </row>
    <row r="209" spans="4:55" s="143" customFormat="1" ht="12.75" x14ac:dyDescent="0.2">
      <c r="D209" s="143" t="s">
        <v>20</v>
      </c>
      <c r="E209" s="232">
        <v>0</v>
      </c>
      <c r="F209" s="232">
        <v>0</v>
      </c>
      <c r="G209" s="232">
        <v>0</v>
      </c>
      <c r="H209" s="232">
        <v>0</v>
      </c>
      <c r="I209" s="232">
        <v>0</v>
      </c>
      <c r="J209" s="232">
        <v>0</v>
      </c>
      <c r="K209" s="232">
        <v>0</v>
      </c>
      <c r="L209" s="232">
        <v>0</v>
      </c>
      <c r="M209" s="236" t="s">
        <v>186</v>
      </c>
      <c r="N209" s="232">
        <v>0</v>
      </c>
      <c r="O209" s="232">
        <v>0</v>
      </c>
      <c r="P209" s="232">
        <v>0</v>
      </c>
      <c r="Q209" s="242">
        <v>6.6437446951026315E-4</v>
      </c>
      <c r="R209" s="218" t="s">
        <v>20</v>
      </c>
      <c r="S209" s="151">
        <v>0</v>
      </c>
      <c r="T209" s="243">
        <v>0</v>
      </c>
      <c r="U209" s="218" t="s">
        <v>20</v>
      </c>
      <c r="V209" s="233">
        <v>0</v>
      </c>
      <c r="W209" s="242">
        <v>0</v>
      </c>
      <c r="X209" s="262"/>
      <c r="Y209" s="151">
        <v>4600</v>
      </c>
      <c r="Z209" s="242">
        <v>9.8616158043112411E-4</v>
      </c>
      <c r="AA209" s="262"/>
      <c r="AB209" s="151">
        <v>0</v>
      </c>
      <c r="AC209" s="242">
        <v>0</v>
      </c>
      <c r="AD209" s="245"/>
      <c r="AE209" s="151">
        <v>0</v>
      </c>
      <c r="AF209" s="242">
        <v>0</v>
      </c>
      <c r="AG209" s="245"/>
      <c r="AH209" s="218" t="s">
        <v>20</v>
      </c>
      <c r="AI209" s="151"/>
      <c r="AJ209" s="151"/>
      <c r="AK209" s="151">
        <v>900</v>
      </c>
      <c r="AL209" s="151"/>
      <c r="AM209" s="151"/>
      <c r="AN209" s="151"/>
      <c r="AO209" s="151"/>
      <c r="AP209" s="151"/>
      <c r="AQ209" s="151"/>
      <c r="AR209" s="151"/>
      <c r="AS209" s="151"/>
      <c r="AT209" s="151"/>
      <c r="AU209" s="151"/>
      <c r="AV209" s="151">
        <v>3700</v>
      </c>
      <c r="AW209" s="151"/>
      <c r="AX209" s="151"/>
      <c r="AY209" s="151"/>
      <c r="AZ209" s="151"/>
      <c r="BA209" s="151"/>
      <c r="BB209" s="151"/>
      <c r="BC209" s="151">
        <v>4600</v>
      </c>
    </row>
    <row r="210" spans="4:55" s="143" customFormat="1" ht="12.75" x14ac:dyDescent="0.2">
      <c r="D210" s="143" t="s">
        <v>26</v>
      </c>
      <c r="E210" s="232">
        <v>0</v>
      </c>
      <c r="F210" s="232">
        <v>87680</v>
      </c>
      <c r="G210" s="232">
        <v>137600</v>
      </c>
      <c r="H210" s="232">
        <v>16420</v>
      </c>
      <c r="I210" s="232">
        <v>0</v>
      </c>
      <c r="J210" s="236" t="s">
        <v>186</v>
      </c>
      <c r="K210" s="236" t="s">
        <v>186</v>
      </c>
      <c r="L210" s="236" t="s">
        <v>186</v>
      </c>
      <c r="M210" s="236" t="s">
        <v>186</v>
      </c>
      <c r="N210" s="232">
        <v>87360</v>
      </c>
      <c r="O210" s="232">
        <v>11672000</v>
      </c>
      <c r="P210" s="232">
        <v>11896960</v>
      </c>
      <c r="Q210" s="242">
        <v>0.67731495647461881</v>
      </c>
      <c r="R210" s="218" t="s">
        <v>26</v>
      </c>
      <c r="S210" s="151">
        <v>17661</v>
      </c>
      <c r="T210" s="243">
        <v>3.871175622180624E-2</v>
      </c>
      <c r="U210" s="218" t="s">
        <v>26</v>
      </c>
      <c r="V210" s="233">
        <v>190</v>
      </c>
      <c r="W210" s="242">
        <v>5.1223983608325245E-2</v>
      </c>
      <c r="X210" s="262"/>
      <c r="Y210" s="151">
        <v>2638200</v>
      </c>
      <c r="Z210" s="242">
        <v>0.56558510467247647</v>
      </c>
      <c r="AA210" s="262"/>
      <c r="AB210" s="151">
        <v>3615000</v>
      </c>
      <c r="AC210" s="242">
        <v>0.94754307192677578</v>
      </c>
      <c r="AD210" s="245"/>
      <c r="AE210" s="151">
        <v>2855</v>
      </c>
      <c r="AF210" s="242">
        <v>0.17451100244498777</v>
      </c>
      <c r="AG210" s="245"/>
      <c r="AH210" s="218" t="s">
        <v>26</v>
      </c>
      <c r="AI210" s="151">
        <v>85500</v>
      </c>
      <c r="AJ210" s="151">
        <v>151000</v>
      </c>
      <c r="AK210" s="151"/>
      <c r="AL210" s="151"/>
      <c r="AM210" s="151">
        <v>70300</v>
      </c>
      <c r="AN210" s="151"/>
      <c r="AO210" s="151"/>
      <c r="AP210" s="151"/>
      <c r="AQ210" s="151">
        <v>17200</v>
      </c>
      <c r="AR210" s="151">
        <v>24700</v>
      </c>
      <c r="AS210" s="151">
        <v>252000</v>
      </c>
      <c r="AT210" s="151">
        <v>107500</v>
      </c>
      <c r="AU210" s="151"/>
      <c r="AV210" s="151">
        <v>390000</v>
      </c>
      <c r="AW210" s="151">
        <v>271000</v>
      </c>
      <c r="AX210" s="151">
        <v>144000</v>
      </c>
      <c r="AY210" s="151">
        <v>48000</v>
      </c>
      <c r="AZ210" s="151">
        <v>46500</v>
      </c>
      <c r="BA210" s="234">
        <v>979400</v>
      </c>
      <c r="BB210" s="234">
        <v>51100</v>
      </c>
      <c r="BC210" s="151">
        <v>2638200</v>
      </c>
    </row>
    <row r="211" spans="4:55" s="143" customFormat="1" ht="12.75" x14ac:dyDescent="0.2">
      <c r="D211" s="143" t="s">
        <v>28</v>
      </c>
      <c r="E211" s="232">
        <v>0</v>
      </c>
      <c r="F211" s="232">
        <v>0</v>
      </c>
      <c r="G211" s="232">
        <v>0</v>
      </c>
      <c r="H211" s="232">
        <v>0</v>
      </c>
      <c r="I211" s="232">
        <v>0</v>
      </c>
      <c r="J211" s="232">
        <v>0</v>
      </c>
      <c r="K211" s="232">
        <v>0</v>
      </c>
      <c r="L211" s="232">
        <v>0</v>
      </c>
      <c r="M211" s="232">
        <v>0</v>
      </c>
      <c r="N211" s="232">
        <v>0</v>
      </c>
      <c r="O211" s="232">
        <v>0</v>
      </c>
      <c r="P211" s="232">
        <v>0</v>
      </c>
      <c r="Q211" s="242">
        <v>0</v>
      </c>
      <c r="R211" s="218" t="s">
        <v>28</v>
      </c>
      <c r="S211" s="151">
        <v>25786</v>
      </c>
      <c r="T211" s="243">
        <v>5.6521224502321256E-2</v>
      </c>
      <c r="U211" s="218" t="s">
        <v>28</v>
      </c>
      <c r="V211" s="233">
        <v>9</v>
      </c>
      <c r="W211" s="242">
        <v>2.4263992235522484E-3</v>
      </c>
      <c r="X211" s="262"/>
      <c r="Y211" s="151">
        <v>14600</v>
      </c>
      <c r="Z211" s="242">
        <v>3.1299911031074808E-3</v>
      </c>
      <c r="AA211" s="262"/>
      <c r="AB211" s="151">
        <v>0</v>
      </c>
      <c r="AC211" s="242">
        <v>0</v>
      </c>
      <c r="AD211" s="245"/>
      <c r="AE211" s="151">
        <v>0</v>
      </c>
      <c r="AF211" s="242">
        <v>0</v>
      </c>
      <c r="AG211" s="245"/>
      <c r="AH211" s="218" t="s">
        <v>28</v>
      </c>
      <c r="AI211" s="151"/>
      <c r="AJ211" s="151"/>
      <c r="AK211" s="151"/>
      <c r="AL211" s="151"/>
      <c r="AM211" s="151"/>
      <c r="AN211" s="151">
        <v>100</v>
      </c>
      <c r="AO211" s="151"/>
      <c r="AP211" s="151"/>
      <c r="AQ211" s="151"/>
      <c r="AR211" s="151"/>
      <c r="AS211" s="151"/>
      <c r="AT211" s="151"/>
      <c r="AU211" s="151"/>
      <c r="AV211" s="151">
        <v>12000</v>
      </c>
      <c r="AW211" s="151">
        <v>2500</v>
      </c>
      <c r="AX211" s="151"/>
      <c r="AY211" s="151"/>
      <c r="AZ211" s="151"/>
      <c r="BA211" s="234"/>
      <c r="BB211" s="234"/>
      <c r="BC211" s="151">
        <v>14600</v>
      </c>
    </row>
    <row r="212" spans="4:55" s="143" customFormat="1" ht="12.75" x14ac:dyDescent="0.2">
      <c r="D212" s="143" t="s">
        <v>30</v>
      </c>
      <c r="E212" s="232">
        <v>0</v>
      </c>
      <c r="F212" s="232">
        <v>0</v>
      </c>
      <c r="G212" s="232">
        <v>0</v>
      </c>
      <c r="H212" s="232">
        <v>0</v>
      </c>
      <c r="I212" s="232">
        <v>0</v>
      </c>
      <c r="J212" s="232">
        <v>0</v>
      </c>
      <c r="K212" s="232">
        <v>0</v>
      </c>
      <c r="L212" s="232">
        <v>0</v>
      </c>
      <c r="M212" s="232">
        <v>0</v>
      </c>
      <c r="N212" s="232">
        <v>0</v>
      </c>
      <c r="O212" s="232">
        <v>0</v>
      </c>
      <c r="P212" s="232">
        <v>0</v>
      </c>
      <c r="Q212" s="242">
        <v>0</v>
      </c>
      <c r="R212" s="218" t="s">
        <v>30</v>
      </c>
      <c r="S212" s="151">
        <v>0</v>
      </c>
      <c r="T212" s="243">
        <v>0</v>
      </c>
      <c r="U212" s="218" t="s">
        <v>30</v>
      </c>
      <c r="V212" s="233">
        <v>3</v>
      </c>
      <c r="W212" s="242">
        <v>8.0879974118408277E-4</v>
      </c>
      <c r="X212" s="262"/>
      <c r="Y212" s="151">
        <v>1750</v>
      </c>
      <c r="Z212" s="242">
        <v>3.7517016646836245E-4</v>
      </c>
      <c r="AA212" s="262"/>
      <c r="AB212" s="151">
        <v>0</v>
      </c>
      <c r="AC212" s="242">
        <v>0</v>
      </c>
      <c r="AD212" s="245"/>
      <c r="AE212" s="151">
        <v>0</v>
      </c>
      <c r="AF212" s="242">
        <v>0</v>
      </c>
      <c r="AG212" s="245"/>
      <c r="AH212" s="218" t="s">
        <v>30</v>
      </c>
      <c r="AI212" s="151"/>
      <c r="AJ212" s="151"/>
      <c r="AK212" s="151"/>
      <c r="AL212" s="151"/>
      <c r="AM212" s="151"/>
      <c r="AN212" s="151"/>
      <c r="AO212" s="151"/>
      <c r="AP212" s="151"/>
      <c r="AQ212" s="151"/>
      <c r="AR212" s="151"/>
      <c r="AS212" s="151"/>
      <c r="AT212" s="151"/>
      <c r="AU212" s="151"/>
      <c r="AV212" s="151">
        <v>850</v>
      </c>
      <c r="AW212" s="151">
        <v>900</v>
      </c>
      <c r="AX212" s="151"/>
      <c r="AY212" s="151"/>
      <c r="AZ212" s="151"/>
      <c r="BA212" s="234"/>
      <c r="BB212" s="234"/>
      <c r="BC212" s="151">
        <v>1750</v>
      </c>
    </row>
    <row r="213" spans="4:55" s="143" customFormat="1" ht="12.75" x14ac:dyDescent="0.2">
      <c r="D213" s="143" t="s">
        <v>34</v>
      </c>
      <c r="E213" s="232">
        <v>0</v>
      </c>
      <c r="F213" s="232">
        <v>0</v>
      </c>
      <c r="G213" s="232">
        <v>0</v>
      </c>
      <c r="H213" s="232">
        <v>0</v>
      </c>
      <c r="I213" s="232">
        <v>49020</v>
      </c>
      <c r="J213" s="236" t="s">
        <v>186</v>
      </c>
      <c r="K213" s="236" t="s">
        <v>186</v>
      </c>
      <c r="L213" s="232">
        <v>9000</v>
      </c>
      <c r="M213" s="236" t="s">
        <v>186</v>
      </c>
      <c r="N213" s="232">
        <v>0</v>
      </c>
      <c r="O213" s="232">
        <v>0</v>
      </c>
      <c r="P213" s="232">
        <v>58020</v>
      </c>
      <c r="Q213" s="242">
        <v>5.3220899587028128E-3</v>
      </c>
      <c r="R213" s="218" t="s">
        <v>34</v>
      </c>
      <c r="S213" s="151">
        <v>806</v>
      </c>
      <c r="T213" s="243">
        <v>1.7666992534270897E-3</v>
      </c>
      <c r="U213" s="218" t="s">
        <v>34</v>
      </c>
      <c r="V213" s="233">
        <v>0</v>
      </c>
      <c r="W213" s="242">
        <v>0</v>
      </c>
      <c r="X213" s="262"/>
      <c r="Y213" s="151">
        <v>0</v>
      </c>
      <c r="Z213" s="242">
        <v>0</v>
      </c>
      <c r="AA213" s="262"/>
      <c r="AB213" s="151">
        <v>0</v>
      </c>
      <c r="AC213" s="242">
        <v>0</v>
      </c>
      <c r="AD213" s="245"/>
      <c r="AE213" s="151">
        <v>0</v>
      </c>
      <c r="AF213" s="242">
        <v>0</v>
      </c>
      <c r="AG213" s="245"/>
      <c r="AH213" s="218" t="s">
        <v>34</v>
      </c>
      <c r="AI213" s="216"/>
      <c r="AJ213" s="151"/>
      <c r="AK213" s="151"/>
      <c r="AL213" s="151"/>
      <c r="AM213" s="151"/>
      <c r="AN213" s="151"/>
      <c r="AO213" s="151"/>
      <c r="AP213" s="151"/>
      <c r="AQ213" s="151"/>
      <c r="AR213" s="151"/>
      <c r="AS213" s="151"/>
      <c r="AT213" s="151"/>
      <c r="AU213" s="151"/>
      <c r="AV213" s="151"/>
      <c r="AW213" s="151"/>
      <c r="AX213" s="151"/>
      <c r="AY213" s="151"/>
      <c r="AZ213" s="151"/>
      <c r="BA213" s="234"/>
      <c r="BB213" s="234"/>
      <c r="BC213" s="151">
        <v>0</v>
      </c>
    </row>
    <row r="214" spans="4:55" s="143" customFormat="1" ht="12.75" x14ac:dyDescent="0.2">
      <c r="D214" s="143" t="s">
        <v>32</v>
      </c>
      <c r="E214" s="232">
        <v>0</v>
      </c>
      <c r="F214" s="232">
        <v>0</v>
      </c>
      <c r="G214" s="232">
        <v>0</v>
      </c>
      <c r="H214" s="232">
        <v>0</v>
      </c>
      <c r="I214" s="232">
        <v>0</v>
      </c>
      <c r="J214" s="232">
        <v>0</v>
      </c>
      <c r="K214" s="232">
        <v>0</v>
      </c>
      <c r="L214" s="232">
        <v>0</v>
      </c>
      <c r="M214" s="232">
        <v>0</v>
      </c>
      <c r="N214" s="232">
        <v>0</v>
      </c>
      <c r="O214" s="232">
        <v>0</v>
      </c>
      <c r="P214" s="232">
        <v>0</v>
      </c>
      <c r="Q214" s="242">
        <v>0</v>
      </c>
      <c r="R214" s="218" t="s">
        <v>32</v>
      </c>
      <c r="S214" s="151">
        <v>0</v>
      </c>
      <c r="T214" s="243">
        <v>0</v>
      </c>
      <c r="U214" s="218" t="s">
        <v>32</v>
      </c>
      <c r="V214" s="233">
        <v>0</v>
      </c>
      <c r="W214" s="242">
        <v>0</v>
      </c>
      <c r="X214" s="262"/>
      <c r="Y214" s="151">
        <v>0</v>
      </c>
      <c r="Z214" s="242">
        <v>0</v>
      </c>
      <c r="AA214" s="262"/>
      <c r="AB214" s="151">
        <v>0</v>
      </c>
      <c r="AC214" s="242">
        <v>0</v>
      </c>
      <c r="AD214" s="245"/>
      <c r="AE214" s="151">
        <v>0</v>
      </c>
      <c r="AF214" s="242">
        <v>0</v>
      </c>
      <c r="AG214" s="245"/>
      <c r="AH214" s="218" t="s">
        <v>32</v>
      </c>
      <c r="AI214" s="151"/>
      <c r="AJ214" s="151"/>
      <c r="AK214" s="151"/>
      <c r="AL214" s="151"/>
      <c r="AM214" s="151"/>
      <c r="AN214" s="151"/>
      <c r="AO214" s="151"/>
      <c r="AP214" s="151"/>
      <c r="AQ214" s="151"/>
      <c r="AR214" s="151"/>
      <c r="AS214" s="151"/>
      <c r="AT214" s="151"/>
      <c r="AU214" s="151"/>
      <c r="AV214" s="151"/>
      <c r="AW214" s="151"/>
      <c r="AX214" s="151"/>
      <c r="AY214" s="151"/>
      <c r="AZ214" s="151"/>
      <c r="BA214" s="234"/>
      <c r="BB214" s="234"/>
      <c r="BC214" s="151">
        <v>0</v>
      </c>
    </row>
    <row r="215" spans="4:55" s="143" customFormat="1" ht="12.75" x14ac:dyDescent="0.2">
      <c r="D215" s="143" t="s">
        <v>35</v>
      </c>
      <c r="E215" s="232">
        <v>0</v>
      </c>
      <c r="F215" s="232">
        <v>0</v>
      </c>
      <c r="G215" s="232">
        <v>0</v>
      </c>
      <c r="H215" s="232">
        <v>0</v>
      </c>
      <c r="I215" s="232">
        <v>0</v>
      </c>
      <c r="J215" s="232">
        <v>70850</v>
      </c>
      <c r="K215" s="232">
        <v>0</v>
      </c>
      <c r="L215" s="232">
        <v>0</v>
      </c>
      <c r="M215" s="236" t="s">
        <v>186</v>
      </c>
      <c r="N215" s="232">
        <v>0</v>
      </c>
      <c r="O215" s="232">
        <v>0</v>
      </c>
      <c r="P215" s="232">
        <v>70850</v>
      </c>
      <c r="Q215" s="242">
        <v>4.6477236762699813E-3</v>
      </c>
      <c r="R215" s="218" t="s">
        <v>35</v>
      </c>
      <c r="S215" s="151">
        <v>9246</v>
      </c>
      <c r="T215" s="243">
        <v>2.0266626919586687E-2</v>
      </c>
      <c r="U215" s="218" t="s">
        <v>35</v>
      </c>
      <c r="V215" s="233">
        <v>0</v>
      </c>
      <c r="W215" s="242">
        <v>0</v>
      </c>
      <c r="X215" s="262"/>
      <c r="Y215" s="151">
        <v>112450</v>
      </c>
      <c r="Z215" s="242">
        <v>2.410736298249563E-2</v>
      </c>
      <c r="AA215" s="262"/>
      <c r="AB215" s="151">
        <v>0</v>
      </c>
      <c r="AC215" s="242">
        <v>0</v>
      </c>
      <c r="AD215" s="245"/>
      <c r="AE215" s="151">
        <v>13045</v>
      </c>
      <c r="AF215" s="242">
        <v>0.79737163814180934</v>
      </c>
      <c r="AG215" s="245"/>
      <c r="AH215" s="218" t="s">
        <v>35</v>
      </c>
      <c r="AI215" s="151"/>
      <c r="AJ215" s="151">
        <v>28000</v>
      </c>
      <c r="AK215" s="151">
        <v>2800</v>
      </c>
      <c r="AL215" s="151"/>
      <c r="AM215" s="151"/>
      <c r="AN215" s="151"/>
      <c r="AO215" s="151"/>
      <c r="AP215" s="151"/>
      <c r="AQ215" s="151"/>
      <c r="AR215" s="151"/>
      <c r="AS215" s="151"/>
      <c r="AT215" s="151"/>
      <c r="AU215" s="151"/>
      <c r="AV215" s="151"/>
      <c r="AW215" s="151"/>
      <c r="AX215" s="151"/>
      <c r="AY215" s="151"/>
      <c r="AZ215" s="151"/>
      <c r="BA215" s="234">
        <v>81650</v>
      </c>
      <c r="BB215" s="234"/>
      <c r="BC215" s="151">
        <v>112450</v>
      </c>
    </row>
    <row r="216" spans="4:55" s="143" customFormat="1" ht="12.75" x14ac:dyDescent="0.2">
      <c r="D216" s="143" t="s">
        <v>37</v>
      </c>
      <c r="E216" s="232">
        <v>0</v>
      </c>
      <c r="F216" s="232">
        <v>0</v>
      </c>
      <c r="G216" s="232">
        <v>0</v>
      </c>
      <c r="H216" s="232">
        <v>0</v>
      </c>
      <c r="I216" s="232">
        <v>0</v>
      </c>
      <c r="J216" s="236" t="s">
        <v>186</v>
      </c>
      <c r="K216" s="232">
        <v>0</v>
      </c>
      <c r="L216" s="232">
        <v>0</v>
      </c>
      <c r="M216" s="236" t="s">
        <v>186</v>
      </c>
      <c r="N216" s="232">
        <v>0</v>
      </c>
      <c r="O216" s="232">
        <v>0</v>
      </c>
      <c r="P216" s="232">
        <v>0</v>
      </c>
      <c r="Q216" s="242">
        <v>1.7425573458393782E-3</v>
      </c>
      <c r="R216" s="218" t="s">
        <v>37</v>
      </c>
      <c r="S216" s="151">
        <v>0</v>
      </c>
      <c r="T216" s="243">
        <v>0</v>
      </c>
      <c r="U216" s="218" t="s">
        <v>37</v>
      </c>
      <c r="V216" s="233">
        <v>0</v>
      </c>
      <c r="W216" s="242">
        <v>0</v>
      </c>
      <c r="X216" s="262"/>
      <c r="Y216" s="151">
        <v>60000</v>
      </c>
      <c r="Z216" s="242">
        <v>1.286297713605814E-2</v>
      </c>
      <c r="AA216" s="262"/>
      <c r="AB216" s="151">
        <v>0</v>
      </c>
      <c r="AC216" s="242">
        <v>0</v>
      </c>
      <c r="AD216" s="245"/>
      <c r="AE216" s="151">
        <v>0</v>
      </c>
      <c r="AF216" s="242">
        <v>0</v>
      </c>
      <c r="AG216" s="245"/>
      <c r="AH216" s="218" t="s">
        <v>37</v>
      </c>
      <c r="AI216" s="151"/>
      <c r="AJ216" s="151"/>
      <c r="AK216" s="151">
        <v>10500</v>
      </c>
      <c r="AL216" s="151"/>
      <c r="AM216" s="151"/>
      <c r="AN216" s="151"/>
      <c r="AO216" s="151"/>
      <c r="AP216" s="151"/>
      <c r="AQ216" s="151"/>
      <c r="AR216" s="151"/>
      <c r="AS216" s="151"/>
      <c r="AT216" s="151"/>
      <c r="AU216" s="151"/>
      <c r="AV216" s="151">
        <v>49500</v>
      </c>
      <c r="AW216" s="151"/>
      <c r="AX216" s="151"/>
      <c r="AY216" s="151"/>
      <c r="AZ216" s="151"/>
      <c r="BA216" s="234"/>
      <c r="BB216" s="234"/>
      <c r="BC216" s="151">
        <v>60000</v>
      </c>
    </row>
    <row r="217" spans="4:55" s="143" customFormat="1" ht="12.75" x14ac:dyDescent="0.2">
      <c r="D217" s="143" t="s">
        <v>41</v>
      </c>
      <c r="E217" s="232">
        <v>0</v>
      </c>
      <c r="F217" s="232">
        <v>0</v>
      </c>
      <c r="G217" s="232">
        <v>0</v>
      </c>
      <c r="H217" s="232">
        <v>0</v>
      </c>
      <c r="I217" s="232">
        <v>0</v>
      </c>
      <c r="J217" s="232">
        <v>0</v>
      </c>
      <c r="K217" s="232">
        <v>0</v>
      </c>
      <c r="L217" s="232">
        <v>0</v>
      </c>
      <c r="M217" s="232">
        <v>0</v>
      </c>
      <c r="N217" s="232">
        <v>0</v>
      </c>
      <c r="O217" s="232">
        <v>0</v>
      </c>
      <c r="P217" s="232">
        <v>0</v>
      </c>
      <c r="Q217" s="242">
        <v>0</v>
      </c>
      <c r="R217" s="218" t="s">
        <v>41</v>
      </c>
      <c r="S217" s="151">
        <v>0</v>
      </c>
      <c r="T217" s="243">
        <v>0</v>
      </c>
      <c r="U217" s="218" t="s">
        <v>41</v>
      </c>
      <c r="V217" s="233">
        <v>0</v>
      </c>
      <c r="W217" s="242">
        <v>0</v>
      </c>
      <c r="X217" s="262"/>
      <c r="Y217" s="151">
        <v>121270</v>
      </c>
      <c r="Z217" s="242">
        <v>2.599822062149618E-2</v>
      </c>
      <c r="AA217" s="262"/>
      <c r="AB217" s="151">
        <v>0</v>
      </c>
      <c r="AC217" s="242">
        <v>0</v>
      </c>
      <c r="AD217" s="245"/>
      <c r="AE217" s="151">
        <v>0</v>
      </c>
      <c r="AF217" s="242">
        <v>0</v>
      </c>
      <c r="AG217" s="245"/>
      <c r="AH217" s="218" t="s">
        <v>41</v>
      </c>
      <c r="AI217" s="151"/>
      <c r="AJ217" s="151">
        <v>370</v>
      </c>
      <c r="AK217" s="151"/>
      <c r="AL217" s="151"/>
      <c r="AM217" s="151"/>
      <c r="AN217" s="151"/>
      <c r="AO217" s="151"/>
      <c r="AP217" s="151"/>
      <c r="AQ217" s="151"/>
      <c r="AR217" s="151"/>
      <c r="AS217" s="151"/>
      <c r="AT217" s="151"/>
      <c r="AU217" s="151">
        <v>120900</v>
      </c>
      <c r="AV217" s="151"/>
      <c r="AW217" s="151"/>
      <c r="AX217" s="151"/>
      <c r="AY217" s="151"/>
      <c r="AZ217" s="151"/>
      <c r="BA217" s="234"/>
      <c r="BB217" s="234"/>
      <c r="BC217" s="151">
        <v>121270</v>
      </c>
    </row>
    <row r="218" spans="4:55" s="143" customFormat="1" ht="12.75" x14ac:dyDescent="0.2">
      <c r="D218" s="143" t="s">
        <v>44</v>
      </c>
      <c r="E218" s="232">
        <v>0</v>
      </c>
      <c r="F218" s="232">
        <v>0</v>
      </c>
      <c r="G218" s="232">
        <v>0</v>
      </c>
      <c r="H218" s="232">
        <v>0</v>
      </c>
      <c r="I218" s="236" t="s">
        <v>186</v>
      </c>
      <c r="J218" s="232">
        <v>0</v>
      </c>
      <c r="K218" s="232">
        <v>0</v>
      </c>
      <c r="L218" s="236" t="s">
        <v>186</v>
      </c>
      <c r="M218" s="232">
        <v>0</v>
      </c>
      <c r="N218" s="232">
        <v>0</v>
      </c>
      <c r="O218" s="232">
        <v>0</v>
      </c>
      <c r="P218" s="232">
        <v>0</v>
      </c>
      <c r="Q218" s="242">
        <v>2.9913818726595132E-3</v>
      </c>
      <c r="R218" s="218" t="s">
        <v>44</v>
      </c>
      <c r="S218" s="151">
        <v>131970</v>
      </c>
      <c r="T218" s="243">
        <v>0.28926960356671594</v>
      </c>
      <c r="U218" s="218" t="s">
        <v>44</v>
      </c>
      <c r="V218" s="233">
        <v>40</v>
      </c>
      <c r="W218" s="242">
        <v>1.0783996549121103E-2</v>
      </c>
      <c r="X218" s="262"/>
      <c r="Y218" s="151">
        <v>15520</v>
      </c>
      <c r="Z218" s="242">
        <v>3.3272234191937056E-3</v>
      </c>
      <c r="AA218" s="262"/>
      <c r="AB218" s="151">
        <v>0</v>
      </c>
      <c r="AC218" s="242">
        <v>0</v>
      </c>
      <c r="AD218" s="245"/>
      <c r="AE218" s="151">
        <v>0</v>
      </c>
      <c r="AF218" s="242">
        <v>0</v>
      </c>
      <c r="AG218" s="245"/>
      <c r="AH218" s="218" t="s">
        <v>44</v>
      </c>
      <c r="AI218" s="151"/>
      <c r="AJ218" s="151"/>
      <c r="AK218" s="151"/>
      <c r="AL218" s="151"/>
      <c r="AM218" s="151">
        <v>3100</v>
      </c>
      <c r="AN218" s="151"/>
      <c r="AO218" s="151"/>
      <c r="AP218" s="151"/>
      <c r="AQ218" s="151"/>
      <c r="AR218" s="151"/>
      <c r="AS218" s="151"/>
      <c r="AT218" s="151"/>
      <c r="AU218" s="151"/>
      <c r="AV218" s="151">
        <v>8500</v>
      </c>
      <c r="AW218" s="151"/>
      <c r="AX218" s="235"/>
      <c r="AY218" s="235">
        <v>3920</v>
      </c>
      <c r="AZ218" s="151"/>
      <c r="BA218" s="234"/>
      <c r="BB218" s="234"/>
      <c r="BC218" s="151">
        <v>15520</v>
      </c>
    </row>
    <row r="219" spans="4:55" s="143" customFormat="1" ht="12.75" x14ac:dyDescent="0.2">
      <c r="D219" s="143" t="s">
        <v>45</v>
      </c>
      <c r="E219" s="232">
        <v>0</v>
      </c>
      <c r="F219" s="232">
        <v>0</v>
      </c>
      <c r="G219" s="232">
        <v>0</v>
      </c>
      <c r="H219" s="232">
        <v>0</v>
      </c>
      <c r="I219" s="236" t="s">
        <v>186</v>
      </c>
      <c r="J219" s="232">
        <v>0</v>
      </c>
      <c r="K219" s="236" t="s">
        <v>186</v>
      </c>
      <c r="L219" s="236" t="s">
        <v>186</v>
      </c>
      <c r="M219" s="232">
        <v>52320</v>
      </c>
      <c r="N219" s="232">
        <v>0</v>
      </c>
      <c r="O219" s="232">
        <v>0</v>
      </c>
      <c r="P219" s="232">
        <v>52320</v>
      </c>
      <c r="Q219" s="242">
        <v>6.2504474357201198E-3</v>
      </c>
      <c r="R219" s="218" t="s">
        <v>45</v>
      </c>
      <c r="S219" s="151">
        <v>1992</v>
      </c>
      <c r="T219" s="243">
        <v>4.3663336387428815E-3</v>
      </c>
      <c r="U219" s="218" t="s">
        <v>45</v>
      </c>
      <c r="V219" s="233">
        <v>0</v>
      </c>
      <c r="W219" s="242">
        <v>0</v>
      </c>
      <c r="X219" s="262"/>
      <c r="Y219" s="151">
        <v>9500</v>
      </c>
      <c r="Z219" s="242">
        <v>2.0366380465425388E-3</v>
      </c>
      <c r="AA219" s="262"/>
      <c r="AB219" s="151">
        <v>0</v>
      </c>
      <c r="AC219" s="242">
        <v>0</v>
      </c>
      <c r="AD219" s="245"/>
      <c r="AE219" s="151">
        <v>0</v>
      </c>
      <c r="AF219" s="242">
        <v>0</v>
      </c>
      <c r="AG219" s="245"/>
      <c r="AH219" s="218" t="s">
        <v>45</v>
      </c>
      <c r="AI219" s="151"/>
      <c r="AJ219" s="151"/>
      <c r="AK219" s="151"/>
      <c r="AL219" s="151"/>
      <c r="AM219" s="151"/>
      <c r="AN219" s="151"/>
      <c r="AO219" s="151"/>
      <c r="AP219" s="151"/>
      <c r="AQ219" s="151"/>
      <c r="AR219" s="151"/>
      <c r="AS219" s="151"/>
      <c r="AT219" s="151"/>
      <c r="AU219" s="151"/>
      <c r="AV219" s="151">
        <v>9500</v>
      </c>
      <c r="AW219" s="151"/>
      <c r="AX219" s="151"/>
      <c r="AY219" s="151"/>
      <c r="AZ219" s="151"/>
      <c r="BA219" s="234"/>
      <c r="BB219" s="234"/>
      <c r="BC219" s="151">
        <v>9500</v>
      </c>
    </row>
    <row r="220" spans="4:55" s="143" customFormat="1" ht="12.75" x14ac:dyDescent="0.2">
      <c r="D220" s="143" t="s">
        <v>46</v>
      </c>
      <c r="E220" s="232">
        <v>0</v>
      </c>
      <c r="F220" s="232">
        <v>0</v>
      </c>
      <c r="G220" s="232">
        <v>0</v>
      </c>
      <c r="H220" s="232">
        <v>0</v>
      </c>
      <c r="I220" s="232">
        <v>0</v>
      </c>
      <c r="J220" s="232">
        <v>7410</v>
      </c>
      <c r="K220" s="232">
        <v>0</v>
      </c>
      <c r="L220" s="232">
        <v>0</v>
      </c>
      <c r="M220" s="232">
        <v>17630</v>
      </c>
      <c r="N220" s="232">
        <v>0</v>
      </c>
      <c r="O220" s="232">
        <v>274810</v>
      </c>
      <c r="P220" s="232">
        <v>299850</v>
      </c>
      <c r="Q220" s="242">
        <v>1.6858253488311947E-2</v>
      </c>
      <c r="R220" s="218" t="s">
        <v>46</v>
      </c>
      <c r="S220" s="151">
        <v>1120</v>
      </c>
      <c r="T220" s="243">
        <v>2.4549667045140702E-3</v>
      </c>
      <c r="U220" s="218" t="s">
        <v>46</v>
      </c>
      <c r="V220" s="233">
        <v>19</v>
      </c>
      <c r="W220" s="242">
        <v>5.1223983608325238E-3</v>
      </c>
      <c r="X220" s="262"/>
      <c r="Y220" s="151">
        <v>2700</v>
      </c>
      <c r="Z220" s="242">
        <v>5.788339711226163E-4</v>
      </c>
      <c r="AA220" s="262"/>
      <c r="AB220" s="151">
        <v>0</v>
      </c>
      <c r="AC220" s="242">
        <v>0</v>
      </c>
      <c r="AD220" s="245"/>
      <c r="AE220" s="151">
        <v>0</v>
      </c>
      <c r="AF220" s="242">
        <v>0</v>
      </c>
      <c r="AG220" s="245"/>
      <c r="AH220" s="218" t="s">
        <v>46</v>
      </c>
      <c r="AI220" s="151"/>
      <c r="AJ220" s="151"/>
      <c r="AK220" s="151">
        <v>1500</v>
      </c>
      <c r="AL220" s="151"/>
      <c r="AM220" s="151"/>
      <c r="AN220" s="151"/>
      <c r="AO220" s="151"/>
      <c r="AP220" s="151"/>
      <c r="AQ220" s="151"/>
      <c r="AR220" s="151"/>
      <c r="AS220" s="151"/>
      <c r="AT220" s="151"/>
      <c r="AU220" s="151"/>
      <c r="AV220" s="151">
        <v>1200</v>
      </c>
      <c r="AW220" s="151"/>
      <c r="AX220" s="151"/>
      <c r="AY220" s="151"/>
      <c r="AZ220" s="151"/>
      <c r="BA220" s="234"/>
      <c r="BB220" s="234"/>
      <c r="BC220" s="151">
        <v>2700</v>
      </c>
    </row>
    <row r="221" spans="4:55" s="143" customFormat="1" ht="12.75" x14ac:dyDescent="0.2">
      <c r="D221" s="143" t="s">
        <v>43</v>
      </c>
      <c r="E221" s="232">
        <v>0</v>
      </c>
      <c r="F221" s="232">
        <v>0</v>
      </c>
      <c r="G221" s="232">
        <v>0</v>
      </c>
      <c r="H221" s="232">
        <v>0</v>
      </c>
      <c r="I221" s="236" t="s">
        <v>186</v>
      </c>
      <c r="J221" s="232">
        <v>0</v>
      </c>
      <c r="K221" s="232">
        <v>0</v>
      </c>
      <c r="L221" s="232">
        <v>0</v>
      </c>
      <c r="M221" s="232">
        <v>0</v>
      </c>
      <c r="N221" s="232">
        <v>0</v>
      </c>
      <c r="O221" s="232">
        <v>0</v>
      </c>
      <c r="P221" s="232">
        <v>0</v>
      </c>
      <c r="Q221" s="242">
        <v>2.4635670194053105E-3</v>
      </c>
      <c r="R221" s="218" t="s">
        <v>43</v>
      </c>
      <c r="S221" s="151">
        <v>0</v>
      </c>
      <c r="T221" s="243">
        <v>0</v>
      </c>
      <c r="U221" s="218" t="s">
        <v>43</v>
      </c>
      <c r="V221" s="233">
        <v>0</v>
      </c>
      <c r="W221" s="242">
        <v>0</v>
      </c>
      <c r="X221" s="262"/>
      <c r="Y221" s="151">
        <v>0</v>
      </c>
      <c r="Z221" s="242">
        <v>0</v>
      </c>
      <c r="AA221" s="262"/>
      <c r="AB221" s="151">
        <v>0</v>
      </c>
      <c r="AC221" s="242">
        <v>0</v>
      </c>
      <c r="AD221" s="245"/>
      <c r="AE221" s="151">
        <v>0</v>
      </c>
      <c r="AF221" s="242">
        <v>0</v>
      </c>
      <c r="AG221" s="245"/>
      <c r="AH221" s="218" t="s">
        <v>43</v>
      </c>
      <c r="AI221" s="151"/>
      <c r="AJ221" s="151"/>
      <c r="AK221" s="151"/>
      <c r="AL221" s="151"/>
      <c r="AM221" s="151"/>
      <c r="AN221" s="151"/>
      <c r="AO221" s="151"/>
      <c r="AP221" s="151"/>
      <c r="AQ221" s="151"/>
      <c r="AR221" s="151"/>
      <c r="AS221" s="151"/>
      <c r="AT221" s="151"/>
      <c r="AU221" s="151"/>
      <c r="AV221" s="151"/>
      <c r="AW221" s="151"/>
      <c r="AX221" s="151"/>
      <c r="AY221" s="151"/>
      <c r="AZ221" s="151"/>
      <c r="BA221" s="234"/>
      <c r="BB221" s="234"/>
      <c r="BC221" s="151">
        <v>0</v>
      </c>
    </row>
    <row r="222" spans="4:55" s="143" customFormat="1" ht="12.75" x14ac:dyDescent="0.2">
      <c r="D222" s="143" t="s">
        <v>47</v>
      </c>
      <c r="E222" s="232">
        <v>0</v>
      </c>
      <c r="F222" s="232">
        <v>0</v>
      </c>
      <c r="G222" s="232">
        <v>0</v>
      </c>
      <c r="H222" s="232">
        <v>0</v>
      </c>
      <c r="I222" s="232">
        <v>0</v>
      </c>
      <c r="J222" s="232">
        <v>0</v>
      </c>
      <c r="K222" s="232">
        <v>0</v>
      </c>
      <c r="L222" s="232">
        <v>0</v>
      </c>
      <c r="M222" s="232">
        <v>0</v>
      </c>
      <c r="N222" s="232">
        <v>0</v>
      </c>
      <c r="O222" s="232">
        <v>0</v>
      </c>
      <c r="P222" s="232">
        <v>0</v>
      </c>
      <c r="Q222" s="242">
        <v>0</v>
      </c>
      <c r="R222" s="218" t="s">
        <v>47</v>
      </c>
      <c r="S222" s="151">
        <v>1360</v>
      </c>
      <c r="T222" s="243">
        <v>2.9810309983385138E-3</v>
      </c>
      <c r="U222" s="218" t="s">
        <v>47</v>
      </c>
      <c r="V222" s="233">
        <v>0</v>
      </c>
      <c r="W222" s="242">
        <v>0</v>
      </c>
      <c r="X222" s="262"/>
      <c r="Y222" s="151">
        <v>0</v>
      </c>
      <c r="Z222" s="242">
        <v>0</v>
      </c>
      <c r="AA222" s="262"/>
      <c r="AB222" s="151">
        <v>0</v>
      </c>
      <c r="AC222" s="242">
        <v>0</v>
      </c>
      <c r="AD222" s="245"/>
      <c r="AE222" s="151">
        <v>0</v>
      </c>
      <c r="AF222" s="242">
        <v>0</v>
      </c>
      <c r="AG222" s="245"/>
      <c r="AH222" s="218" t="s">
        <v>47</v>
      </c>
      <c r="AI222" s="151"/>
      <c r="AJ222" s="151"/>
      <c r="AK222" s="151"/>
      <c r="AL222" s="151"/>
      <c r="AM222" s="151"/>
      <c r="AN222" s="151"/>
      <c r="AO222" s="151"/>
      <c r="AP222" s="151"/>
      <c r="AQ222" s="151"/>
      <c r="AR222" s="151"/>
      <c r="AS222" s="151"/>
      <c r="AT222" s="151"/>
      <c r="AU222" s="151"/>
      <c r="AV222" s="151"/>
      <c r="AW222" s="151"/>
      <c r="AX222" s="151"/>
      <c r="AY222" s="151"/>
      <c r="AZ222" s="151"/>
      <c r="BA222" s="234"/>
      <c r="BB222" s="234"/>
      <c r="BC222" s="151">
        <v>0</v>
      </c>
    </row>
    <row r="223" spans="4:55" s="143" customFormat="1" ht="12.75" x14ac:dyDescent="0.2">
      <c r="D223" s="143" t="s">
        <v>48</v>
      </c>
      <c r="E223" s="232">
        <v>0</v>
      </c>
      <c r="F223" s="232">
        <v>0</v>
      </c>
      <c r="G223" s="232">
        <v>0</v>
      </c>
      <c r="H223" s="232">
        <v>0</v>
      </c>
      <c r="I223" s="232">
        <v>0</v>
      </c>
      <c r="J223" s="232">
        <v>0</v>
      </c>
      <c r="K223" s="232">
        <v>0</v>
      </c>
      <c r="L223" s="232">
        <v>0</v>
      </c>
      <c r="M223" s="232">
        <v>0</v>
      </c>
      <c r="N223" s="232">
        <v>0</v>
      </c>
      <c r="O223" s="232">
        <v>0</v>
      </c>
      <c r="P223" s="232">
        <v>0</v>
      </c>
      <c r="Q223" s="242">
        <v>0</v>
      </c>
      <c r="R223" s="218" t="s">
        <v>48</v>
      </c>
      <c r="S223" s="151">
        <v>0</v>
      </c>
      <c r="T223" s="243">
        <v>0</v>
      </c>
      <c r="U223" s="218" t="s">
        <v>48</v>
      </c>
      <c r="V223" s="233">
        <v>0.3</v>
      </c>
      <c r="W223" s="242">
        <v>8.0879974118408274E-5</v>
      </c>
      <c r="X223" s="262"/>
      <c r="Y223" s="151">
        <v>750</v>
      </c>
      <c r="Z223" s="242">
        <v>1.6078721420072675E-4</v>
      </c>
      <c r="AA223" s="262"/>
      <c r="AB223" s="151">
        <v>0</v>
      </c>
      <c r="AC223" s="242">
        <v>0</v>
      </c>
      <c r="AD223" s="245"/>
      <c r="AE223" s="151">
        <v>0</v>
      </c>
      <c r="AF223" s="242">
        <v>0</v>
      </c>
      <c r="AG223" s="245"/>
      <c r="AH223" s="218" t="s">
        <v>48</v>
      </c>
      <c r="AI223" s="151"/>
      <c r="AJ223" s="151"/>
      <c r="AK223" s="151"/>
      <c r="AL223" s="151"/>
      <c r="AM223" s="151"/>
      <c r="AN223" s="151"/>
      <c r="AO223" s="151"/>
      <c r="AP223" s="151"/>
      <c r="AQ223" s="151"/>
      <c r="AR223" s="151"/>
      <c r="AS223" s="151"/>
      <c r="AT223" s="151"/>
      <c r="AU223" s="151"/>
      <c r="AV223" s="151">
        <v>750</v>
      </c>
      <c r="AW223" s="151"/>
      <c r="AX223" s="151"/>
      <c r="AY223" s="151"/>
      <c r="AZ223" s="151"/>
      <c r="BA223" s="234"/>
      <c r="BB223" s="234"/>
      <c r="BC223" s="151">
        <v>750</v>
      </c>
    </row>
    <row r="224" spans="4:55" s="143" customFormat="1" ht="12.75" x14ac:dyDescent="0.2">
      <c r="D224" s="143" t="s">
        <v>49</v>
      </c>
      <c r="E224" s="232">
        <v>0</v>
      </c>
      <c r="F224" s="232">
        <v>0</v>
      </c>
      <c r="G224" s="232">
        <v>0</v>
      </c>
      <c r="H224" s="232">
        <v>0</v>
      </c>
      <c r="I224" s="232">
        <v>0</v>
      </c>
      <c r="J224" s="232">
        <v>0</v>
      </c>
      <c r="K224" s="232">
        <v>0</v>
      </c>
      <c r="L224" s="232">
        <v>0</v>
      </c>
      <c r="M224" s="232">
        <v>0</v>
      </c>
      <c r="N224" s="232">
        <v>0</v>
      </c>
      <c r="O224" s="232">
        <v>0</v>
      </c>
      <c r="P224" s="232">
        <v>0</v>
      </c>
      <c r="Q224" s="242">
        <v>0</v>
      </c>
      <c r="R224" s="218" t="s">
        <v>49</v>
      </c>
      <c r="S224" s="151">
        <v>0</v>
      </c>
      <c r="T224" s="243">
        <v>0</v>
      </c>
      <c r="U224" s="218" t="s">
        <v>49</v>
      </c>
      <c r="V224" s="233">
        <v>0</v>
      </c>
      <c r="W224" s="242">
        <v>0</v>
      </c>
      <c r="X224" s="262"/>
      <c r="Y224" s="151">
        <v>800</v>
      </c>
      <c r="Z224" s="242">
        <v>1.7150636181410855E-4</v>
      </c>
      <c r="AA224" s="262"/>
      <c r="AB224" s="151">
        <v>0</v>
      </c>
      <c r="AC224" s="242">
        <v>0</v>
      </c>
      <c r="AD224" s="245"/>
      <c r="AE224" s="151">
        <v>0</v>
      </c>
      <c r="AF224" s="242">
        <v>0</v>
      </c>
      <c r="AG224" s="245"/>
      <c r="AH224" s="218" t="s">
        <v>49</v>
      </c>
      <c r="AI224" s="151"/>
      <c r="AJ224" s="151"/>
      <c r="AK224" s="151"/>
      <c r="AL224" s="151"/>
      <c r="AM224" s="151"/>
      <c r="AN224" s="151"/>
      <c r="AO224" s="151"/>
      <c r="AP224" s="151"/>
      <c r="AQ224" s="151"/>
      <c r="AR224" s="151"/>
      <c r="AS224" s="151"/>
      <c r="AT224" s="151"/>
      <c r="AU224" s="151"/>
      <c r="AV224" s="151">
        <v>800</v>
      </c>
      <c r="AW224" s="151"/>
      <c r="AX224" s="151"/>
      <c r="AY224" s="151"/>
      <c r="AZ224" s="151"/>
      <c r="BA224" s="234"/>
      <c r="BB224" s="234"/>
      <c r="BC224" s="151">
        <v>800</v>
      </c>
    </row>
    <row r="225" spans="4:55" s="143" customFormat="1" ht="12.75" x14ac:dyDescent="0.2">
      <c r="D225" s="143" t="s">
        <v>52</v>
      </c>
      <c r="E225" s="232">
        <v>0</v>
      </c>
      <c r="F225" s="232">
        <v>0</v>
      </c>
      <c r="G225" s="232">
        <v>0</v>
      </c>
      <c r="H225" s="232">
        <v>0</v>
      </c>
      <c r="I225" s="232">
        <v>0</v>
      </c>
      <c r="J225" s="232">
        <v>0</v>
      </c>
      <c r="K225" s="232">
        <v>0</v>
      </c>
      <c r="L225" s="232">
        <v>0</v>
      </c>
      <c r="M225" s="232">
        <v>0</v>
      </c>
      <c r="N225" s="232">
        <v>0</v>
      </c>
      <c r="O225" s="232">
        <v>0</v>
      </c>
      <c r="P225" s="232">
        <v>0</v>
      </c>
      <c r="Q225" s="242">
        <v>0</v>
      </c>
      <c r="R225" s="218" t="s">
        <v>52</v>
      </c>
      <c r="S225" s="151">
        <v>19065</v>
      </c>
      <c r="T225" s="243">
        <v>4.1789232340679237E-2</v>
      </c>
      <c r="U225" s="218" t="s">
        <v>52</v>
      </c>
      <c r="V225" s="233">
        <v>8</v>
      </c>
      <c r="W225" s="242">
        <v>2.1567993098242206E-3</v>
      </c>
      <c r="X225" s="262"/>
      <c r="Y225" s="151">
        <v>23000</v>
      </c>
      <c r="Z225" s="242">
        <v>4.9308079021556208E-3</v>
      </c>
      <c r="AA225" s="262"/>
      <c r="AB225" s="151">
        <v>0</v>
      </c>
      <c r="AC225" s="242">
        <v>0</v>
      </c>
      <c r="AD225" s="245"/>
      <c r="AE225" s="151">
        <v>0</v>
      </c>
      <c r="AF225" s="242">
        <v>0</v>
      </c>
      <c r="AG225" s="245"/>
      <c r="AH225" s="218" t="s">
        <v>52</v>
      </c>
      <c r="AI225" s="151"/>
      <c r="AJ225" s="151"/>
      <c r="AK225" s="151"/>
      <c r="AL225" s="151">
        <v>23000</v>
      </c>
      <c r="AM225" s="151"/>
      <c r="AN225" s="151"/>
      <c r="AO225" s="151"/>
      <c r="AP225" s="151"/>
      <c r="AQ225" s="151"/>
      <c r="AR225" s="151"/>
      <c r="AS225" s="151"/>
      <c r="AT225" s="151"/>
      <c r="AU225" s="151"/>
      <c r="AV225" s="151"/>
      <c r="AW225" s="151"/>
      <c r="AX225" s="151"/>
      <c r="AY225" s="151"/>
      <c r="AZ225" s="151"/>
      <c r="BA225" s="234"/>
      <c r="BB225" s="234"/>
      <c r="BC225" s="151">
        <v>23000</v>
      </c>
    </row>
    <row r="226" spans="4:55" s="143" customFormat="1" ht="12.75" x14ac:dyDescent="0.2">
      <c r="D226" s="143" t="s">
        <v>51</v>
      </c>
      <c r="E226" s="232">
        <v>0</v>
      </c>
      <c r="F226" s="232">
        <v>0</v>
      </c>
      <c r="G226" s="232">
        <v>0</v>
      </c>
      <c r="H226" s="232">
        <v>0</v>
      </c>
      <c r="I226" s="232">
        <v>46200</v>
      </c>
      <c r="J226" s="232">
        <v>8600</v>
      </c>
      <c r="K226" s="236" t="s">
        <v>186</v>
      </c>
      <c r="L226" s="236" t="s">
        <v>186</v>
      </c>
      <c r="M226" s="236" t="s">
        <v>186</v>
      </c>
      <c r="N226" s="232">
        <v>0</v>
      </c>
      <c r="O226" s="236" t="s">
        <v>186</v>
      </c>
      <c r="P226" s="232">
        <v>54800</v>
      </c>
      <c r="Q226" s="242">
        <v>5.5402806322602978E-3</v>
      </c>
      <c r="R226" s="218" t="s">
        <v>51</v>
      </c>
      <c r="S226" s="151">
        <v>1196</v>
      </c>
      <c r="T226" s="243">
        <v>2.6215537308918106E-3</v>
      </c>
      <c r="U226" s="218" t="s">
        <v>51</v>
      </c>
      <c r="V226" s="233">
        <v>22.5</v>
      </c>
      <c r="W226" s="242">
        <v>6.0659980588806213E-3</v>
      </c>
      <c r="X226" s="262"/>
      <c r="Y226" s="151">
        <v>4100</v>
      </c>
      <c r="Z226" s="242">
        <v>8.7897010429730633E-4</v>
      </c>
      <c r="AA226" s="262"/>
      <c r="AB226" s="151">
        <v>0</v>
      </c>
      <c r="AC226" s="242">
        <v>0</v>
      </c>
      <c r="AD226" s="245"/>
      <c r="AE226" s="151">
        <v>0</v>
      </c>
      <c r="AF226" s="242">
        <v>0</v>
      </c>
      <c r="AG226" s="245"/>
      <c r="AH226" s="218" t="s">
        <v>51</v>
      </c>
      <c r="AI226" s="151"/>
      <c r="AJ226" s="151"/>
      <c r="AK226" s="151"/>
      <c r="AL226" s="151"/>
      <c r="AM226" s="151"/>
      <c r="AN226" s="151"/>
      <c r="AO226" s="151"/>
      <c r="AP226" s="151"/>
      <c r="AQ226" s="151"/>
      <c r="AR226" s="151"/>
      <c r="AS226" s="151"/>
      <c r="AT226" s="151"/>
      <c r="AU226" s="151"/>
      <c r="AV226" s="151">
        <v>4100</v>
      </c>
      <c r="AW226" s="151"/>
      <c r="AX226" s="151"/>
      <c r="AY226" s="151"/>
      <c r="AZ226" s="151"/>
      <c r="BA226" s="234"/>
      <c r="BB226" s="234"/>
      <c r="BC226" s="151">
        <v>4100</v>
      </c>
    </row>
    <row r="227" spans="4:55" s="143" customFormat="1" ht="12.75" x14ac:dyDescent="0.2">
      <c r="D227" s="143" t="s">
        <v>50</v>
      </c>
      <c r="E227" s="232">
        <v>0</v>
      </c>
      <c r="F227" s="232">
        <v>0</v>
      </c>
      <c r="G227" s="232">
        <v>0</v>
      </c>
      <c r="H227" s="232">
        <v>0</v>
      </c>
      <c r="I227" s="232">
        <v>0</v>
      </c>
      <c r="J227" s="236" t="s">
        <v>186</v>
      </c>
      <c r="K227" s="232">
        <v>0</v>
      </c>
      <c r="L227" s="232">
        <v>0</v>
      </c>
      <c r="M227" s="232">
        <v>0</v>
      </c>
      <c r="N227" s="232">
        <v>0</v>
      </c>
      <c r="O227" s="232">
        <v>0</v>
      </c>
      <c r="P227" s="232">
        <v>0</v>
      </c>
      <c r="Q227" s="242">
        <v>1.0781828763291152E-3</v>
      </c>
      <c r="R227" s="218" t="s">
        <v>50</v>
      </c>
      <c r="S227" s="151">
        <v>800</v>
      </c>
      <c r="T227" s="243">
        <v>1.7535476460814785E-3</v>
      </c>
      <c r="U227" s="218" t="s">
        <v>50</v>
      </c>
      <c r="V227" s="233">
        <v>5.5</v>
      </c>
      <c r="W227" s="242">
        <v>1.4827995255041516E-3</v>
      </c>
      <c r="X227" s="262"/>
      <c r="Y227" s="151">
        <v>91350</v>
      </c>
      <c r="Z227" s="242">
        <v>1.9583882689648519E-2</v>
      </c>
      <c r="AA227" s="262"/>
      <c r="AB227" s="151">
        <v>0</v>
      </c>
      <c r="AC227" s="242">
        <v>0</v>
      </c>
      <c r="AD227" s="245"/>
      <c r="AE227" s="151">
        <v>0</v>
      </c>
      <c r="AF227" s="242">
        <v>0</v>
      </c>
      <c r="AG227" s="245"/>
      <c r="AH227" s="218" t="s">
        <v>50</v>
      </c>
      <c r="AI227" s="151"/>
      <c r="AJ227" s="151"/>
      <c r="AK227" s="151"/>
      <c r="AL227" s="151"/>
      <c r="AM227" s="151"/>
      <c r="AN227" s="151"/>
      <c r="AO227" s="151"/>
      <c r="AP227" s="151">
        <v>90400</v>
      </c>
      <c r="AQ227" s="151"/>
      <c r="AR227" s="151"/>
      <c r="AS227" s="151"/>
      <c r="AT227" s="151"/>
      <c r="AU227" s="151"/>
      <c r="AV227" s="151">
        <v>950</v>
      </c>
      <c r="AW227" s="151"/>
      <c r="AX227" s="151"/>
      <c r="AY227" s="151"/>
      <c r="AZ227" s="151"/>
      <c r="BA227" s="234"/>
      <c r="BB227" s="234"/>
      <c r="BC227" s="151">
        <v>91350</v>
      </c>
    </row>
    <row r="228" spans="4:55" s="143" customFormat="1" ht="12.75" x14ac:dyDescent="0.2">
      <c r="D228" s="143" t="s">
        <v>53</v>
      </c>
      <c r="E228" s="232">
        <v>12200</v>
      </c>
      <c r="F228" s="232">
        <v>0</v>
      </c>
      <c r="G228" s="232">
        <v>32500</v>
      </c>
      <c r="H228" s="232">
        <v>0</v>
      </c>
      <c r="I228" s="232">
        <v>0</v>
      </c>
      <c r="J228" s="232">
        <v>172500</v>
      </c>
      <c r="K228" s="232">
        <v>0</v>
      </c>
      <c r="L228" s="232">
        <v>0</v>
      </c>
      <c r="M228" s="232">
        <v>61280</v>
      </c>
      <c r="N228" s="232">
        <v>0</v>
      </c>
      <c r="O228" s="232">
        <v>108500</v>
      </c>
      <c r="P228" s="232">
        <v>374780</v>
      </c>
      <c r="Q228" s="242">
        <v>2.1756901567140097E-2</v>
      </c>
      <c r="R228" s="218" t="s">
        <v>53</v>
      </c>
      <c r="S228" s="151">
        <v>13650</v>
      </c>
      <c r="T228" s="243">
        <v>2.9919906711265227E-2</v>
      </c>
      <c r="U228" s="218" t="s">
        <v>53</v>
      </c>
      <c r="V228" s="233">
        <v>490</v>
      </c>
      <c r="W228" s="242">
        <v>0.13210395772673353</v>
      </c>
      <c r="X228" s="262"/>
      <c r="Y228" s="151">
        <v>165350</v>
      </c>
      <c r="Z228" s="242">
        <v>3.5448221157453559E-2</v>
      </c>
      <c r="AA228" s="262"/>
      <c r="AB228" s="151">
        <v>3200</v>
      </c>
      <c r="AC228" s="242">
        <v>8.3876565149811403E-4</v>
      </c>
      <c r="AD228" s="245"/>
      <c r="AE228" s="151">
        <v>0</v>
      </c>
      <c r="AF228" s="242">
        <v>0</v>
      </c>
      <c r="AG228" s="245"/>
      <c r="AH228" s="218" t="s">
        <v>53</v>
      </c>
      <c r="AI228" s="151"/>
      <c r="AJ228" s="151"/>
      <c r="AK228" s="151">
        <v>40000</v>
      </c>
      <c r="AL228" s="151"/>
      <c r="AM228" s="151">
        <v>24700</v>
      </c>
      <c r="AN228" s="151">
        <v>74500</v>
      </c>
      <c r="AO228" s="151"/>
      <c r="AP228" s="151"/>
      <c r="AQ228" s="151"/>
      <c r="AR228" s="151"/>
      <c r="AS228" s="151"/>
      <c r="AT228" s="151"/>
      <c r="AU228" s="151"/>
      <c r="AV228" s="151">
        <v>18700</v>
      </c>
      <c r="AW228" s="151">
        <v>3400</v>
      </c>
      <c r="AX228" s="235"/>
      <c r="AY228" s="235">
        <v>2000</v>
      </c>
      <c r="AZ228" s="151"/>
      <c r="BA228" s="234">
        <v>2050</v>
      </c>
      <c r="BB228" s="234"/>
      <c r="BC228" s="151">
        <v>165350</v>
      </c>
    </row>
    <row r="229" spans="4:55" s="143" customFormat="1" ht="12.75" x14ac:dyDescent="0.2">
      <c r="D229" s="143" t="s">
        <v>54</v>
      </c>
      <c r="E229" s="232">
        <v>0</v>
      </c>
      <c r="F229" s="232">
        <v>0</v>
      </c>
      <c r="G229" s="232">
        <v>3010</v>
      </c>
      <c r="H229" s="232">
        <v>0</v>
      </c>
      <c r="I229" s="232">
        <v>894590</v>
      </c>
      <c r="J229" s="232">
        <v>0</v>
      </c>
      <c r="K229" s="232">
        <v>0</v>
      </c>
      <c r="L229" s="232">
        <v>107350</v>
      </c>
      <c r="M229" s="236" t="s">
        <v>186</v>
      </c>
      <c r="N229" s="232">
        <v>0</v>
      </c>
      <c r="O229" s="232">
        <v>0</v>
      </c>
      <c r="P229" s="232">
        <v>1004950</v>
      </c>
      <c r="Q229" s="242">
        <v>5.7164964241326485E-2</v>
      </c>
      <c r="R229" s="218" t="s">
        <v>54</v>
      </c>
      <c r="S229" s="151">
        <v>18920</v>
      </c>
      <c r="T229" s="243">
        <v>4.1471401829826969E-2</v>
      </c>
      <c r="U229" s="218" t="s">
        <v>54</v>
      </c>
      <c r="V229" s="233">
        <v>0</v>
      </c>
      <c r="W229" s="242">
        <v>0</v>
      </c>
      <c r="X229" s="262"/>
      <c r="Y229" s="151">
        <v>0</v>
      </c>
      <c r="Z229" s="242">
        <v>0</v>
      </c>
      <c r="AA229" s="262"/>
      <c r="AB229" s="151">
        <v>0</v>
      </c>
      <c r="AC229" s="242">
        <v>0</v>
      </c>
      <c r="AD229" s="245"/>
      <c r="AE229" s="151">
        <v>0</v>
      </c>
      <c r="AF229" s="242">
        <v>0</v>
      </c>
      <c r="AG229" s="245"/>
      <c r="AH229" s="218" t="s">
        <v>54</v>
      </c>
      <c r="AI229" s="151"/>
      <c r="AJ229" s="151"/>
      <c r="AK229" s="151"/>
      <c r="AL229" s="151"/>
      <c r="AM229" s="151"/>
      <c r="AN229" s="151"/>
      <c r="AO229" s="151"/>
      <c r="AP229" s="151"/>
      <c r="AQ229" s="151"/>
      <c r="AR229" s="151"/>
      <c r="AS229" s="151"/>
      <c r="AT229" s="151"/>
      <c r="AU229" s="151"/>
      <c r="AV229" s="151"/>
      <c r="AW229" s="151"/>
      <c r="AX229" s="151"/>
      <c r="AY229" s="151"/>
      <c r="AZ229" s="151"/>
      <c r="BA229" s="234"/>
      <c r="BB229" s="234"/>
      <c r="BC229" s="151">
        <v>0</v>
      </c>
    </row>
    <row r="230" spans="4:55" s="143" customFormat="1" ht="12.75" x14ac:dyDescent="0.2">
      <c r="D230" s="143" t="s">
        <v>56</v>
      </c>
      <c r="E230" s="232">
        <v>0</v>
      </c>
      <c r="F230" s="232">
        <v>0</v>
      </c>
      <c r="G230" s="232">
        <v>0</v>
      </c>
      <c r="H230" s="232">
        <v>0</v>
      </c>
      <c r="I230" s="232">
        <v>0</v>
      </c>
      <c r="J230" s="232">
        <v>0</v>
      </c>
      <c r="K230" s="232">
        <v>0</v>
      </c>
      <c r="L230" s="232">
        <v>0</v>
      </c>
      <c r="M230" s="232">
        <v>0</v>
      </c>
      <c r="N230" s="232">
        <v>0</v>
      </c>
      <c r="O230" s="232">
        <v>0</v>
      </c>
      <c r="P230" s="232">
        <v>0</v>
      </c>
      <c r="Q230" s="242">
        <v>0</v>
      </c>
      <c r="R230" s="218" t="s">
        <v>56</v>
      </c>
      <c r="S230" s="151">
        <v>0</v>
      </c>
      <c r="T230" s="243">
        <v>0</v>
      </c>
      <c r="U230" s="218" t="s">
        <v>56</v>
      </c>
      <c r="V230" s="233">
        <v>0</v>
      </c>
      <c r="W230" s="242">
        <v>0</v>
      </c>
      <c r="X230" s="262"/>
      <c r="Y230" s="151">
        <v>0</v>
      </c>
      <c r="Z230" s="242">
        <v>0</v>
      </c>
      <c r="AA230" s="262"/>
      <c r="AB230" s="151">
        <v>0</v>
      </c>
      <c r="AC230" s="242">
        <v>0</v>
      </c>
      <c r="AD230" s="245"/>
      <c r="AE230" s="151">
        <v>0</v>
      </c>
      <c r="AF230" s="242">
        <v>0</v>
      </c>
      <c r="AG230" s="245"/>
      <c r="AH230" s="218" t="s">
        <v>56</v>
      </c>
      <c r="AI230" s="151"/>
      <c r="AJ230" s="151"/>
      <c r="AK230" s="151"/>
      <c r="AL230" s="151"/>
      <c r="AM230" s="151"/>
      <c r="AN230" s="151"/>
      <c r="AO230" s="151"/>
      <c r="AP230" s="151"/>
      <c r="AQ230" s="151"/>
      <c r="AR230" s="151"/>
      <c r="AS230" s="151"/>
      <c r="AT230" s="151"/>
      <c r="AU230" s="151"/>
      <c r="AV230" s="151"/>
      <c r="AW230" s="151"/>
      <c r="AX230" s="151"/>
      <c r="AY230" s="151"/>
      <c r="AZ230" s="151"/>
      <c r="BA230" s="234"/>
      <c r="BB230" s="234"/>
      <c r="BC230" s="151">
        <v>0</v>
      </c>
    </row>
    <row r="231" spans="4:55" s="143" customFormat="1" ht="12.75" x14ac:dyDescent="0.2">
      <c r="D231" s="143" t="s">
        <v>55</v>
      </c>
      <c r="E231" s="232">
        <v>0</v>
      </c>
      <c r="F231" s="232">
        <v>0</v>
      </c>
      <c r="G231" s="232">
        <v>0</v>
      </c>
      <c r="H231" s="232">
        <v>0</v>
      </c>
      <c r="I231" s="232">
        <v>0</v>
      </c>
      <c r="J231" s="236" t="s">
        <v>186</v>
      </c>
      <c r="K231" s="232">
        <v>0</v>
      </c>
      <c r="L231" s="232">
        <v>0</v>
      </c>
      <c r="M231" s="236" t="s">
        <v>186</v>
      </c>
      <c r="N231" s="232">
        <v>0</v>
      </c>
      <c r="O231" s="232">
        <v>0</v>
      </c>
      <c r="P231" s="232">
        <v>0</v>
      </c>
      <c r="Q231" s="242">
        <v>1.7425573458393782E-3</v>
      </c>
      <c r="R231" s="218" t="s">
        <v>55</v>
      </c>
      <c r="S231" s="151">
        <v>1922</v>
      </c>
      <c r="T231" s="243">
        <v>4.2128982197107527E-3</v>
      </c>
      <c r="U231" s="218" t="s">
        <v>55</v>
      </c>
      <c r="V231" s="233">
        <v>14</v>
      </c>
      <c r="W231" s="242">
        <v>3.7743987921923859E-3</v>
      </c>
      <c r="X231" s="262"/>
      <c r="Y231" s="151">
        <v>4500</v>
      </c>
      <c r="Z231" s="242">
        <v>9.6472328520436058E-4</v>
      </c>
      <c r="AA231" s="262"/>
      <c r="AB231" s="151">
        <v>3530</v>
      </c>
      <c r="AC231" s="242">
        <v>9.2526335930885714E-4</v>
      </c>
      <c r="AD231" s="245"/>
      <c r="AE231" s="151">
        <v>0</v>
      </c>
      <c r="AF231" s="242">
        <v>0</v>
      </c>
      <c r="AG231" s="245"/>
      <c r="AH231" s="218" t="s">
        <v>55</v>
      </c>
      <c r="AI231" s="151"/>
      <c r="AJ231" s="151"/>
      <c r="AK231" s="151"/>
      <c r="AL231" s="151"/>
      <c r="AM231" s="151"/>
      <c r="AN231" s="151"/>
      <c r="AO231" s="151"/>
      <c r="AP231" s="151"/>
      <c r="AQ231" s="151"/>
      <c r="AR231" s="151"/>
      <c r="AS231" s="151"/>
      <c r="AT231" s="151"/>
      <c r="AU231" s="151"/>
      <c r="AV231" s="151">
        <v>4500</v>
      </c>
      <c r="AW231" s="151"/>
      <c r="AX231" s="151"/>
      <c r="AY231" s="151"/>
      <c r="AZ231" s="151"/>
      <c r="BA231" s="234"/>
      <c r="BB231" s="234"/>
      <c r="BC231" s="151">
        <v>4500</v>
      </c>
    </row>
    <row r="232" spans="4:55" s="143" customFormat="1" ht="12.75" x14ac:dyDescent="0.2">
      <c r="D232" s="143" t="s">
        <v>58</v>
      </c>
      <c r="E232" s="232">
        <v>0</v>
      </c>
      <c r="F232" s="232">
        <v>0</v>
      </c>
      <c r="G232" s="232">
        <v>0</v>
      </c>
      <c r="H232" s="232">
        <v>0</v>
      </c>
      <c r="I232" s="232">
        <v>0</v>
      </c>
      <c r="J232" s="232">
        <v>0</v>
      </c>
      <c r="K232" s="232">
        <v>0</v>
      </c>
      <c r="L232" s="232">
        <v>0</v>
      </c>
      <c r="M232" s="232">
        <v>0</v>
      </c>
      <c r="N232" s="232">
        <v>0</v>
      </c>
      <c r="O232" s="232">
        <v>0</v>
      </c>
      <c r="P232" s="232">
        <v>0</v>
      </c>
      <c r="Q232" s="242">
        <v>0</v>
      </c>
      <c r="R232" s="218" t="s">
        <v>58</v>
      </c>
      <c r="S232" s="151">
        <v>3551</v>
      </c>
      <c r="T232" s="243">
        <v>7.7835596140441634E-3</v>
      </c>
      <c r="U232" s="218" t="s">
        <v>58</v>
      </c>
      <c r="V232" s="233">
        <v>0</v>
      </c>
      <c r="W232" s="242">
        <v>0</v>
      </c>
      <c r="X232" s="262"/>
      <c r="Y232" s="151">
        <v>2220</v>
      </c>
      <c r="Z232" s="242">
        <v>4.7593015403415122E-4</v>
      </c>
      <c r="AA232" s="262"/>
      <c r="AB232" s="151">
        <v>0</v>
      </c>
      <c r="AC232" s="242">
        <v>0</v>
      </c>
      <c r="AD232" s="245"/>
      <c r="AE232" s="151">
        <v>0</v>
      </c>
      <c r="AF232" s="242">
        <v>0</v>
      </c>
      <c r="AG232" s="245"/>
      <c r="AH232" s="218" t="s">
        <v>58</v>
      </c>
      <c r="AI232" s="151"/>
      <c r="AJ232" s="151"/>
      <c r="AK232" s="151"/>
      <c r="AL232" s="151"/>
      <c r="AM232" s="151">
        <v>2220</v>
      </c>
      <c r="AN232" s="151"/>
      <c r="AO232" s="151"/>
      <c r="AP232" s="151"/>
      <c r="AQ232" s="151"/>
      <c r="AR232" s="151"/>
      <c r="AS232" s="151"/>
      <c r="AT232" s="151"/>
      <c r="AU232" s="151"/>
      <c r="AV232" s="151"/>
      <c r="AW232" s="151"/>
      <c r="AX232" s="151"/>
      <c r="AY232" s="151"/>
      <c r="AZ232" s="151"/>
      <c r="BA232" s="234"/>
      <c r="BB232" s="234"/>
      <c r="BC232" s="151">
        <v>2220</v>
      </c>
    </row>
    <row r="233" spans="4:55" s="143" customFormat="1" ht="12.75" x14ac:dyDescent="0.2">
      <c r="D233" s="143" t="s">
        <v>61</v>
      </c>
      <c r="E233" s="232">
        <v>0</v>
      </c>
      <c r="F233" s="232">
        <v>0</v>
      </c>
      <c r="G233" s="232">
        <v>0</v>
      </c>
      <c r="H233" s="232">
        <v>0</v>
      </c>
      <c r="I233" s="232">
        <v>0</v>
      </c>
      <c r="J233" s="232">
        <v>0</v>
      </c>
      <c r="K233" s="232">
        <v>0</v>
      </c>
      <c r="L233" s="232">
        <v>0</v>
      </c>
      <c r="M233" s="232">
        <v>0</v>
      </c>
      <c r="N233" s="232">
        <v>0</v>
      </c>
      <c r="O233" s="232">
        <v>0</v>
      </c>
      <c r="P233" s="232">
        <v>0</v>
      </c>
      <c r="Q233" s="242">
        <v>0</v>
      </c>
      <c r="R233" s="218" t="s">
        <v>61</v>
      </c>
      <c r="S233" s="151">
        <v>9288</v>
      </c>
      <c r="T233" s="243">
        <v>2.0358688171005966E-2</v>
      </c>
      <c r="U233" s="218" t="s">
        <v>61</v>
      </c>
      <c r="V233" s="233">
        <v>0</v>
      </c>
      <c r="W233" s="242">
        <v>0</v>
      </c>
      <c r="X233" s="262"/>
      <c r="Y233" s="151">
        <v>0</v>
      </c>
      <c r="Z233" s="242">
        <v>0</v>
      </c>
      <c r="AA233" s="262"/>
      <c r="AB233" s="151">
        <v>0</v>
      </c>
      <c r="AC233" s="242">
        <v>0</v>
      </c>
      <c r="AD233" s="245"/>
      <c r="AE233" s="151">
        <v>0</v>
      </c>
      <c r="AF233" s="242">
        <v>0</v>
      </c>
      <c r="AG233" s="245"/>
      <c r="AH233" s="218" t="s">
        <v>61</v>
      </c>
      <c r="AI233" s="151"/>
      <c r="AJ233" s="151"/>
      <c r="AK233" s="151"/>
      <c r="AL233" s="151"/>
      <c r="AM233" s="151"/>
      <c r="AN233" s="151"/>
      <c r="AO233" s="151"/>
      <c r="AP233" s="151"/>
      <c r="AQ233" s="151"/>
      <c r="AR233" s="151"/>
      <c r="AS233" s="151"/>
      <c r="AT233" s="151"/>
      <c r="AU233" s="151"/>
      <c r="AV233" s="151"/>
      <c r="AW233" s="151"/>
      <c r="AX233" s="151"/>
      <c r="AY233" s="151"/>
      <c r="AZ233" s="151"/>
      <c r="BA233" s="234"/>
      <c r="BB233" s="234"/>
      <c r="BC233" s="151">
        <v>0</v>
      </c>
    </row>
    <row r="234" spans="4:55" s="143" customFormat="1" ht="12.75" x14ac:dyDescent="0.2">
      <c r="D234" s="143" t="s">
        <v>65</v>
      </c>
      <c r="E234" s="232">
        <v>0</v>
      </c>
      <c r="F234" s="232">
        <v>0</v>
      </c>
      <c r="G234" s="232">
        <v>0</v>
      </c>
      <c r="H234" s="232">
        <v>0</v>
      </c>
      <c r="I234" s="232">
        <v>0</v>
      </c>
      <c r="J234" s="232">
        <v>0</v>
      </c>
      <c r="K234" s="232">
        <v>0</v>
      </c>
      <c r="L234" s="232">
        <v>0</v>
      </c>
      <c r="M234" s="232">
        <v>0</v>
      </c>
      <c r="N234" s="232">
        <v>0</v>
      </c>
      <c r="O234" s="232">
        <v>0</v>
      </c>
      <c r="P234" s="232">
        <v>0</v>
      </c>
      <c r="Q234" s="242">
        <v>0</v>
      </c>
      <c r="R234" s="218" t="s">
        <v>65</v>
      </c>
      <c r="S234" s="151">
        <v>2881</v>
      </c>
      <c r="T234" s="243">
        <v>6.3149634604509246E-3</v>
      </c>
      <c r="U234" s="218" t="s">
        <v>65</v>
      </c>
      <c r="V234" s="233">
        <v>0</v>
      </c>
      <c r="W234" s="242">
        <v>0</v>
      </c>
      <c r="X234" s="262"/>
      <c r="Y234" s="151">
        <v>0</v>
      </c>
      <c r="Z234" s="242">
        <v>0</v>
      </c>
      <c r="AA234" s="262"/>
      <c r="AB234" s="151">
        <v>0</v>
      </c>
      <c r="AC234" s="242">
        <v>0</v>
      </c>
      <c r="AD234" s="245"/>
      <c r="AE234" s="151">
        <v>0</v>
      </c>
      <c r="AF234" s="242">
        <v>0</v>
      </c>
      <c r="AG234" s="245"/>
      <c r="AH234" s="218" t="s">
        <v>65</v>
      </c>
      <c r="AI234" s="151"/>
      <c r="AJ234" s="151"/>
      <c r="AK234" s="151"/>
      <c r="AL234" s="151"/>
      <c r="AM234" s="151"/>
      <c r="AN234" s="151"/>
      <c r="AO234" s="151"/>
      <c r="AP234" s="151"/>
      <c r="AQ234" s="151"/>
      <c r="AR234" s="151"/>
      <c r="AS234" s="151"/>
      <c r="AT234" s="151"/>
      <c r="AU234" s="151"/>
      <c r="AV234" s="151"/>
      <c r="AW234" s="151"/>
      <c r="AX234" s="151"/>
      <c r="AY234" s="151"/>
      <c r="AZ234" s="151"/>
      <c r="BA234" s="234"/>
      <c r="BB234" s="234"/>
      <c r="BC234" s="151">
        <v>0</v>
      </c>
    </row>
    <row r="235" spans="4:55" s="143" customFormat="1" ht="12.75" x14ac:dyDescent="0.2">
      <c r="D235" s="143" t="s">
        <v>62</v>
      </c>
      <c r="E235" s="232">
        <v>0</v>
      </c>
      <c r="F235" s="232">
        <v>0</v>
      </c>
      <c r="G235" s="232">
        <v>0</v>
      </c>
      <c r="H235" s="232">
        <v>0</v>
      </c>
      <c r="I235" s="232">
        <v>0</v>
      </c>
      <c r="J235" s="232">
        <v>0</v>
      </c>
      <c r="K235" s="232">
        <v>0</v>
      </c>
      <c r="L235" s="232">
        <v>0</v>
      </c>
      <c r="M235" s="232">
        <v>0</v>
      </c>
      <c r="N235" s="232">
        <v>0</v>
      </c>
      <c r="O235" s="232">
        <v>0</v>
      </c>
      <c r="P235" s="232">
        <v>0</v>
      </c>
      <c r="Q235" s="242">
        <v>0</v>
      </c>
      <c r="R235" s="218" t="s">
        <v>62</v>
      </c>
      <c r="S235" s="151">
        <v>0</v>
      </c>
      <c r="T235" s="243">
        <v>0</v>
      </c>
      <c r="U235" s="218" t="s">
        <v>62</v>
      </c>
      <c r="V235" s="233">
        <v>10</v>
      </c>
      <c r="W235" s="242">
        <v>2.6959991372802758E-3</v>
      </c>
      <c r="X235" s="262"/>
      <c r="Y235" s="151">
        <v>0</v>
      </c>
      <c r="Z235" s="242">
        <v>0</v>
      </c>
      <c r="AA235" s="262"/>
      <c r="AB235" s="151">
        <v>0</v>
      </c>
      <c r="AC235" s="242">
        <v>0</v>
      </c>
      <c r="AD235" s="245"/>
      <c r="AE235" s="151">
        <v>0</v>
      </c>
      <c r="AF235" s="242">
        <v>0</v>
      </c>
      <c r="AG235" s="245"/>
      <c r="AH235" s="218" t="s">
        <v>62</v>
      </c>
      <c r="AI235" s="151"/>
      <c r="AJ235" s="151"/>
      <c r="AK235" s="151"/>
      <c r="AL235" s="151"/>
      <c r="AM235" s="151"/>
      <c r="AN235" s="151"/>
      <c r="AO235" s="151"/>
      <c r="AP235" s="151"/>
      <c r="AQ235" s="151"/>
      <c r="AR235" s="151"/>
      <c r="AS235" s="151"/>
      <c r="AT235" s="151"/>
      <c r="AU235" s="151"/>
      <c r="AV235" s="151"/>
      <c r="AW235" s="151"/>
      <c r="AX235" s="151"/>
      <c r="AY235" s="151"/>
      <c r="AZ235" s="151"/>
      <c r="BA235" s="234"/>
      <c r="BB235" s="234"/>
      <c r="BC235" s="151">
        <v>0</v>
      </c>
    </row>
    <row r="236" spans="4:55" s="143" customFormat="1" ht="12.75" x14ac:dyDescent="0.2">
      <c r="D236" s="143" t="s">
        <v>63</v>
      </c>
      <c r="E236" s="232">
        <v>0</v>
      </c>
      <c r="F236" s="232">
        <v>0</v>
      </c>
      <c r="G236" s="232">
        <v>0</v>
      </c>
      <c r="H236" s="232">
        <v>0</v>
      </c>
      <c r="I236" s="236" t="s">
        <v>186</v>
      </c>
      <c r="J236" s="232">
        <v>0</v>
      </c>
      <c r="K236" s="232">
        <v>0</v>
      </c>
      <c r="L236" s="236" t="s">
        <v>186</v>
      </c>
      <c r="M236" s="236" t="s">
        <v>186</v>
      </c>
      <c r="N236" s="236" t="s">
        <v>186</v>
      </c>
      <c r="O236" s="236" t="s">
        <v>186</v>
      </c>
      <c r="P236" s="232">
        <v>0</v>
      </c>
      <c r="Q236" s="242">
        <v>5.8101944734758083E-3</v>
      </c>
      <c r="R236" s="218" t="s">
        <v>63</v>
      </c>
      <c r="S236" s="151">
        <v>594</v>
      </c>
      <c r="T236" s="243">
        <v>1.3020091272154979E-3</v>
      </c>
      <c r="U236" s="218" t="s">
        <v>63</v>
      </c>
      <c r="V236" s="233">
        <v>10</v>
      </c>
      <c r="W236" s="242">
        <v>2.6959991372802758E-3</v>
      </c>
      <c r="X236" s="262"/>
      <c r="Y236" s="151">
        <v>69700</v>
      </c>
      <c r="Z236" s="242">
        <v>1.4942491773054206E-2</v>
      </c>
      <c r="AA236" s="262"/>
      <c r="AB236" s="151">
        <v>0</v>
      </c>
      <c r="AC236" s="242">
        <v>0</v>
      </c>
      <c r="AD236" s="245"/>
      <c r="AE236" s="151">
        <v>0</v>
      </c>
      <c r="AF236" s="242">
        <v>0</v>
      </c>
      <c r="AG236" s="245"/>
      <c r="AH236" s="218" t="s">
        <v>63</v>
      </c>
      <c r="AI236" s="151"/>
      <c r="AJ236" s="151"/>
      <c r="AK236" s="151">
        <v>19500</v>
      </c>
      <c r="AL236" s="151"/>
      <c r="AM236" s="151"/>
      <c r="AN236" s="151"/>
      <c r="AO236" s="151"/>
      <c r="AP236" s="151">
        <v>19700</v>
      </c>
      <c r="AQ236" s="151"/>
      <c r="AR236" s="151"/>
      <c r="AS236" s="151"/>
      <c r="AT236" s="151"/>
      <c r="AU236" s="151"/>
      <c r="AV236" s="151">
        <v>30500</v>
      </c>
      <c r="AW236" s="151"/>
      <c r="AX236" s="151"/>
      <c r="AY236" s="151"/>
      <c r="AZ236" s="151"/>
      <c r="BA236" s="234"/>
      <c r="BB236" s="234"/>
      <c r="BC236" s="151">
        <v>69700</v>
      </c>
    </row>
    <row r="237" spans="4:55" s="143" customFormat="1" ht="12.75" x14ac:dyDescent="0.2">
      <c r="D237" s="143" t="s">
        <v>64</v>
      </c>
      <c r="E237" s="232">
        <v>0</v>
      </c>
      <c r="F237" s="232">
        <v>0</v>
      </c>
      <c r="G237" s="232">
        <v>0</v>
      </c>
      <c r="H237" s="232">
        <v>0</v>
      </c>
      <c r="I237" s="232">
        <v>0</v>
      </c>
      <c r="J237" s="232">
        <v>0</v>
      </c>
      <c r="K237" s="232">
        <v>0</v>
      </c>
      <c r="L237" s="232">
        <v>0</v>
      </c>
      <c r="M237" s="232">
        <v>0</v>
      </c>
      <c r="N237" s="232">
        <v>0</v>
      </c>
      <c r="O237" s="232">
        <v>0</v>
      </c>
      <c r="P237" s="232">
        <v>0</v>
      </c>
      <c r="Q237" s="242">
        <v>0</v>
      </c>
      <c r="R237" s="218" t="s">
        <v>64</v>
      </c>
      <c r="S237" s="151">
        <v>2060</v>
      </c>
      <c r="T237" s="243">
        <v>4.5153851886598076E-3</v>
      </c>
      <c r="U237" s="218" t="s">
        <v>64</v>
      </c>
      <c r="V237" s="233">
        <v>0</v>
      </c>
      <c r="W237" s="242">
        <v>0</v>
      </c>
      <c r="X237" s="262"/>
      <c r="Y237" s="151">
        <v>0</v>
      </c>
      <c r="Z237" s="242">
        <v>0</v>
      </c>
      <c r="AA237" s="262"/>
      <c r="AB237" s="151">
        <v>0</v>
      </c>
      <c r="AC237" s="242">
        <v>0</v>
      </c>
      <c r="AD237" s="245"/>
      <c r="AE237" s="151">
        <v>0</v>
      </c>
      <c r="AF237" s="242">
        <v>0</v>
      </c>
      <c r="AG237" s="245"/>
      <c r="AH237" s="218" t="s">
        <v>64</v>
      </c>
      <c r="AI237" s="151"/>
      <c r="AJ237" s="151"/>
      <c r="AK237" s="151"/>
      <c r="AL237" s="151"/>
      <c r="AM237" s="151"/>
      <c r="AN237" s="151"/>
      <c r="AO237" s="151"/>
      <c r="AP237" s="151"/>
      <c r="AQ237" s="151"/>
      <c r="AR237" s="151"/>
      <c r="AS237" s="151"/>
      <c r="AT237" s="151"/>
      <c r="AU237" s="151"/>
      <c r="AV237" s="151"/>
      <c r="AW237" s="151"/>
      <c r="AX237" s="151"/>
      <c r="AY237" s="151"/>
      <c r="AZ237" s="151"/>
      <c r="BA237" s="234"/>
      <c r="BB237" s="234"/>
      <c r="BC237" s="151">
        <v>0</v>
      </c>
    </row>
    <row r="238" spans="4:55" s="143" customFormat="1" ht="12.75" x14ac:dyDescent="0.2">
      <c r="D238" s="143" t="s">
        <v>66</v>
      </c>
      <c r="E238" s="232">
        <v>0</v>
      </c>
      <c r="F238" s="232">
        <v>0</v>
      </c>
      <c r="G238" s="232">
        <v>0</v>
      </c>
      <c r="H238" s="232">
        <v>0</v>
      </c>
      <c r="I238" s="232">
        <v>110200</v>
      </c>
      <c r="J238" s="232">
        <v>0</v>
      </c>
      <c r="K238" s="232">
        <v>0</v>
      </c>
      <c r="L238" s="232">
        <v>34250</v>
      </c>
      <c r="M238" s="232">
        <v>66310</v>
      </c>
      <c r="N238" s="232">
        <v>0</v>
      </c>
      <c r="O238" s="232">
        <v>0</v>
      </c>
      <c r="P238" s="232">
        <v>210760</v>
      </c>
      <c r="Q238" s="242">
        <v>1.184940972218318E-2</v>
      </c>
      <c r="R238" s="218" t="s">
        <v>66</v>
      </c>
      <c r="S238" s="151">
        <v>5184</v>
      </c>
      <c r="T238" s="243">
        <v>1.1362988746607981E-2</v>
      </c>
      <c r="U238" s="218" t="s">
        <v>66</v>
      </c>
      <c r="V238" s="233">
        <v>620</v>
      </c>
      <c r="W238" s="242">
        <v>0.1671519465113771</v>
      </c>
      <c r="X238" s="262"/>
      <c r="Y238" s="151">
        <v>30140</v>
      </c>
      <c r="Z238" s="242">
        <v>6.4615021813465394E-3</v>
      </c>
      <c r="AA238" s="262"/>
      <c r="AB238" s="151">
        <v>37000</v>
      </c>
      <c r="AC238" s="242">
        <v>9.6982278454469436E-3</v>
      </c>
      <c r="AD238" s="245"/>
      <c r="AE238" s="151">
        <v>0</v>
      </c>
      <c r="AF238" s="242">
        <v>0</v>
      </c>
      <c r="AG238" s="245"/>
      <c r="AH238" s="218" t="s">
        <v>66</v>
      </c>
      <c r="AI238" s="151"/>
      <c r="AJ238" s="151"/>
      <c r="AK238" s="151">
        <v>850</v>
      </c>
      <c r="AL238" s="151"/>
      <c r="AM238" s="151">
        <v>890</v>
      </c>
      <c r="AN238" s="151">
        <v>5350</v>
      </c>
      <c r="AO238" s="151"/>
      <c r="AP238" s="151"/>
      <c r="AQ238" s="151"/>
      <c r="AR238" s="151"/>
      <c r="AS238" s="151"/>
      <c r="AT238" s="151"/>
      <c r="AU238" s="151"/>
      <c r="AV238" s="151">
        <v>5900</v>
      </c>
      <c r="AW238" s="151">
        <v>13900</v>
      </c>
      <c r="AX238" s="151"/>
      <c r="AY238" s="151"/>
      <c r="AZ238" s="151"/>
      <c r="BA238" s="234">
        <v>3250</v>
      </c>
      <c r="BB238" s="234"/>
      <c r="BC238" s="151">
        <v>30140</v>
      </c>
    </row>
    <row r="239" spans="4:55" s="143" customFormat="1" ht="12.75" x14ac:dyDescent="0.2">
      <c r="D239" s="143" t="s">
        <v>59</v>
      </c>
      <c r="E239" s="232">
        <v>0</v>
      </c>
      <c r="F239" s="232">
        <v>0</v>
      </c>
      <c r="G239" s="232">
        <v>0</v>
      </c>
      <c r="H239" s="232">
        <v>0</v>
      </c>
      <c r="I239" s="232">
        <v>0</v>
      </c>
      <c r="J239" s="232">
        <v>69300</v>
      </c>
      <c r="K239" s="232">
        <v>0</v>
      </c>
      <c r="L239" s="232">
        <v>0</v>
      </c>
      <c r="M239" s="236" t="s">
        <v>186</v>
      </c>
      <c r="N239" s="232">
        <v>0</v>
      </c>
      <c r="O239" s="232">
        <v>0</v>
      </c>
      <c r="P239" s="232">
        <v>69300</v>
      </c>
      <c r="Q239" s="242">
        <v>4.5605791276393881E-3</v>
      </c>
      <c r="R239" s="218" t="s">
        <v>59</v>
      </c>
      <c r="S239" s="151">
        <v>2700</v>
      </c>
      <c r="T239" s="243">
        <v>5.9182233055249901E-3</v>
      </c>
      <c r="U239" s="218" t="s">
        <v>59</v>
      </c>
      <c r="V239" s="233">
        <v>85</v>
      </c>
      <c r="W239" s="242">
        <v>2.2915992666882348E-2</v>
      </c>
      <c r="X239" s="262"/>
      <c r="Y239" s="151">
        <v>23750</v>
      </c>
      <c r="Z239" s="242">
        <v>5.0915951163563473E-3</v>
      </c>
      <c r="AA239" s="262"/>
      <c r="AB239" s="151">
        <v>3300</v>
      </c>
      <c r="AC239" s="242">
        <v>8.649770781074302E-4</v>
      </c>
      <c r="AD239" s="245"/>
      <c r="AE239" s="151">
        <v>0</v>
      </c>
      <c r="AF239" s="242">
        <v>0</v>
      </c>
      <c r="AG239" s="245"/>
      <c r="AH239" s="218" t="s">
        <v>59</v>
      </c>
      <c r="AI239" s="151"/>
      <c r="AJ239" s="151"/>
      <c r="AK239" s="151">
        <v>11450</v>
      </c>
      <c r="AL239" s="151"/>
      <c r="AM239" s="151"/>
      <c r="AN239" s="151"/>
      <c r="AO239" s="151"/>
      <c r="AP239" s="151"/>
      <c r="AQ239" s="151"/>
      <c r="AR239" s="151"/>
      <c r="AS239" s="151"/>
      <c r="AT239" s="151"/>
      <c r="AU239" s="151"/>
      <c r="AV239" s="151">
        <v>3500</v>
      </c>
      <c r="AW239" s="151"/>
      <c r="AX239" s="151"/>
      <c r="AY239" s="151"/>
      <c r="AZ239" s="151"/>
      <c r="BA239" s="234">
        <v>8800</v>
      </c>
      <c r="BB239" s="234"/>
      <c r="BC239" s="151">
        <v>23750</v>
      </c>
    </row>
    <row r="240" spans="4:55" s="143" customFormat="1" ht="12.75" x14ac:dyDescent="0.2">
      <c r="D240" s="143" t="s">
        <v>60</v>
      </c>
      <c r="E240" s="232">
        <v>0</v>
      </c>
      <c r="F240" s="232">
        <v>0</v>
      </c>
      <c r="G240" s="232">
        <v>0</v>
      </c>
      <c r="H240" s="232">
        <v>0</v>
      </c>
      <c r="I240" s="232">
        <v>0</v>
      </c>
      <c r="J240" s="232">
        <v>0</v>
      </c>
      <c r="K240" s="232">
        <v>0</v>
      </c>
      <c r="L240" s="232">
        <v>0</v>
      </c>
      <c r="M240" s="232">
        <v>0</v>
      </c>
      <c r="N240" s="232">
        <v>0</v>
      </c>
      <c r="O240" s="232">
        <v>0</v>
      </c>
      <c r="P240" s="232">
        <v>0</v>
      </c>
      <c r="Q240" s="242">
        <v>0</v>
      </c>
      <c r="R240" s="218" t="s">
        <v>60</v>
      </c>
      <c r="S240" s="151">
        <v>26765</v>
      </c>
      <c r="T240" s="243">
        <v>5.866712843421347E-2</v>
      </c>
      <c r="U240" s="218" t="s">
        <v>60</v>
      </c>
      <c r="V240" s="233">
        <v>0</v>
      </c>
      <c r="W240" s="242">
        <v>0</v>
      </c>
      <c r="X240" s="262"/>
      <c r="Y240" s="151">
        <v>0</v>
      </c>
      <c r="Z240" s="242">
        <v>0</v>
      </c>
      <c r="AA240" s="262"/>
      <c r="AB240" s="151">
        <v>0</v>
      </c>
      <c r="AC240" s="242">
        <v>0</v>
      </c>
      <c r="AD240" s="245"/>
      <c r="AE240" s="151">
        <v>0</v>
      </c>
      <c r="AF240" s="242">
        <v>0</v>
      </c>
      <c r="AG240" s="245"/>
      <c r="AH240" s="218" t="s">
        <v>60</v>
      </c>
      <c r="AI240" s="151"/>
      <c r="AJ240" s="151"/>
      <c r="AK240" s="151"/>
      <c r="AL240" s="151"/>
      <c r="AM240" s="151"/>
      <c r="AN240" s="151"/>
      <c r="AO240" s="151"/>
      <c r="AP240" s="151"/>
      <c r="AQ240" s="151"/>
      <c r="AR240" s="151"/>
      <c r="AS240" s="151"/>
      <c r="AT240" s="151"/>
      <c r="AU240" s="151"/>
      <c r="AV240" s="151"/>
      <c r="AW240" s="151"/>
      <c r="AX240" s="151"/>
      <c r="AY240" s="151"/>
      <c r="AZ240" s="151"/>
      <c r="BA240" s="234"/>
      <c r="BB240" s="234"/>
      <c r="BC240" s="151">
        <v>0</v>
      </c>
    </row>
    <row r="241" spans="4:55" s="143" customFormat="1" ht="12.75" x14ac:dyDescent="0.2">
      <c r="D241" s="143" t="s">
        <v>67</v>
      </c>
      <c r="E241" s="232">
        <v>0</v>
      </c>
      <c r="F241" s="232">
        <v>0</v>
      </c>
      <c r="G241" s="232">
        <v>0</v>
      </c>
      <c r="H241" s="232">
        <v>0</v>
      </c>
      <c r="I241" s="232">
        <v>0</v>
      </c>
      <c r="J241" s="232">
        <v>45000</v>
      </c>
      <c r="K241" s="232">
        <v>0</v>
      </c>
      <c r="L241" s="232">
        <v>0</v>
      </c>
      <c r="M241" s="232">
        <v>0</v>
      </c>
      <c r="N241" s="232">
        <v>0</v>
      </c>
      <c r="O241" s="232">
        <v>177320</v>
      </c>
      <c r="P241" s="232">
        <v>222320</v>
      </c>
      <c r="Q241" s="242">
        <v>1.2499339388099091E-2</v>
      </c>
      <c r="R241" s="218" t="s">
        <v>67</v>
      </c>
      <c r="S241" s="151">
        <v>1080</v>
      </c>
      <c r="T241" s="243">
        <v>2.3672893222099959E-3</v>
      </c>
      <c r="U241" s="218" t="s">
        <v>67</v>
      </c>
      <c r="V241" s="233">
        <v>11.9</v>
      </c>
      <c r="W241" s="242">
        <v>3.2082389733635286E-3</v>
      </c>
      <c r="X241" s="262"/>
      <c r="Y241" s="151">
        <v>6900</v>
      </c>
      <c r="Z241" s="242">
        <v>1.4792423706466863E-3</v>
      </c>
      <c r="AA241" s="262"/>
      <c r="AB241" s="151">
        <v>1500</v>
      </c>
      <c r="AC241" s="242">
        <v>3.93171399139741E-4</v>
      </c>
      <c r="AD241" s="245"/>
      <c r="AE241" s="151">
        <v>0</v>
      </c>
      <c r="AF241" s="242">
        <v>0</v>
      </c>
      <c r="AG241" s="245"/>
      <c r="AH241" s="218" t="s">
        <v>67</v>
      </c>
      <c r="AI241" s="151"/>
      <c r="AJ241" s="151"/>
      <c r="AK241" s="151"/>
      <c r="AL241" s="151"/>
      <c r="AM241" s="151"/>
      <c r="AN241" s="151"/>
      <c r="AO241" s="151"/>
      <c r="AP241" s="151"/>
      <c r="AQ241" s="151"/>
      <c r="AR241" s="151"/>
      <c r="AS241" s="151"/>
      <c r="AT241" s="151"/>
      <c r="AU241" s="151"/>
      <c r="AV241" s="151">
        <v>5000</v>
      </c>
      <c r="AW241" s="151"/>
      <c r="AX241" s="151"/>
      <c r="AY241" s="151"/>
      <c r="AZ241" s="151"/>
      <c r="BA241" s="234">
        <v>1900</v>
      </c>
      <c r="BB241" s="234"/>
      <c r="BC241" s="151">
        <v>6900</v>
      </c>
    </row>
    <row r="242" spans="4:55" s="143" customFormat="1" ht="12.75" x14ac:dyDescent="0.2">
      <c r="D242" s="143" t="s">
        <v>68</v>
      </c>
      <c r="E242" s="232">
        <v>0</v>
      </c>
      <c r="F242" s="232">
        <v>0</v>
      </c>
      <c r="G242" s="232">
        <v>0</v>
      </c>
      <c r="H242" s="232">
        <v>0</v>
      </c>
      <c r="I242" s="232">
        <v>0</v>
      </c>
      <c r="J242" s="232">
        <v>0</v>
      </c>
      <c r="K242" s="232">
        <v>0</v>
      </c>
      <c r="L242" s="232">
        <v>0</v>
      </c>
      <c r="M242" s="232">
        <v>0</v>
      </c>
      <c r="N242" s="232">
        <v>0</v>
      </c>
      <c r="O242" s="232">
        <v>0</v>
      </c>
      <c r="P242" s="232">
        <v>0</v>
      </c>
      <c r="Q242" s="242">
        <v>0</v>
      </c>
      <c r="R242" s="218" t="s">
        <v>68</v>
      </c>
      <c r="S242" s="151">
        <v>0</v>
      </c>
      <c r="T242" s="243">
        <v>0</v>
      </c>
      <c r="U242" s="218" t="s">
        <v>68</v>
      </c>
      <c r="V242" s="233">
        <v>0</v>
      </c>
      <c r="W242" s="242">
        <v>0</v>
      </c>
      <c r="X242" s="262"/>
      <c r="Y242" s="151">
        <v>2000</v>
      </c>
      <c r="Z242" s="242">
        <v>4.2876590453527134E-4</v>
      </c>
      <c r="AA242" s="262"/>
      <c r="AB242" s="151">
        <v>0</v>
      </c>
      <c r="AC242" s="242">
        <v>0</v>
      </c>
      <c r="AD242" s="245"/>
      <c r="AE242" s="151">
        <v>0</v>
      </c>
      <c r="AF242" s="242">
        <v>0</v>
      </c>
      <c r="AG242" s="245"/>
      <c r="AH242" s="218" t="s">
        <v>68</v>
      </c>
      <c r="AI242" s="151"/>
      <c r="AJ242" s="151"/>
      <c r="AK242" s="151"/>
      <c r="AL242" s="151"/>
      <c r="AM242" s="151"/>
      <c r="AN242" s="151"/>
      <c r="AO242" s="151"/>
      <c r="AP242" s="151"/>
      <c r="AQ242" s="151"/>
      <c r="AR242" s="151"/>
      <c r="AS242" s="151"/>
      <c r="AT242" s="151"/>
      <c r="AU242" s="151"/>
      <c r="AV242" s="151">
        <v>2000</v>
      </c>
      <c r="AW242" s="151"/>
      <c r="AX242" s="151"/>
      <c r="AY242" s="151"/>
      <c r="AZ242" s="151"/>
      <c r="BA242" s="234"/>
      <c r="BB242" s="234"/>
      <c r="BC242" s="151">
        <v>2000</v>
      </c>
    </row>
    <row r="243" spans="4:55" s="143" customFormat="1" ht="12.75" x14ac:dyDescent="0.2">
      <c r="D243" s="143" t="s">
        <v>69</v>
      </c>
      <c r="E243" s="232">
        <v>0</v>
      </c>
      <c r="F243" s="232">
        <v>0</v>
      </c>
      <c r="G243" s="232">
        <v>0</v>
      </c>
      <c r="H243" s="232">
        <v>0</v>
      </c>
      <c r="I243" s="232">
        <v>259910</v>
      </c>
      <c r="J243" s="232">
        <v>0</v>
      </c>
      <c r="K243" s="236" t="s">
        <v>186</v>
      </c>
      <c r="L243" s="232">
        <v>41400</v>
      </c>
      <c r="M243" s="232">
        <v>115320</v>
      </c>
      <c r="N243" s="232">
        <v>0</v>
      </c>
      <c r="O243" s="232">
        <v>0</v>
      </c>
      <c r="P243" s="232">
        <v>416630</v>
      </c>
      <c r="Q243" s="242">
        <v>2.374140782861647E-2</v>
      </c>
      <c r="R243" s="218" t="s">
        <v>69</v>
      </c>
      <c r="S243" s="151">
        <v>19775</v>
      </c>
      <c r="T243" s="243">
        <v>4.3345505876576547E-2</v>
      </c>
      <c r="U243" s="218" t="s">
        <v>69</v>
      </c>
      <c r="V243" s="233">
        <v>50</v>
      </c>
      <c r="W243" s="242">
        <v>1.3479995686401378E-2</v>
      </c>
      <c r="X243" s="262"/>
      <c r="Y243" s="151">
        <v>353775</v>
      </c>
      <c r="Z243" s="242">
        <v>7.5843328938482807E-2</v>
      </c>
      <c r="AA243" s="262"/>
      <c r="AB243" s="151">
        <v>19400</v>
      </c>
      <c r="AC243" s="242">
        <v>5.0850167622073167E-3</v>
      </c>
      <c r="AD243" s="245"/>
      <c r="AE243" s="151">
        <v>0</v>
      </c>
      <c r="AF243" s="242">
        <v>0</v>
      </c>
      <c r="AG243" s="245"/>
      <c r="AH243" s="218" t="s">
        <v>69</v>
      </c>
      <c r="AI243" s="151"/>
      <c r="AJ243" s="151"/>
      <c r="AK243" s="151">
        <v>17000</v>
      </c>
      <c r="AL243" s="151"/>
      <c r="AM243" s="151">
        <v>42000</v>
      </c>
      <c r="AN243" s="151">
        <v>1950</v>
      </c>
      <c r="AO243" s="151"/>
      <c r="AP243" s="151">
        <v>24750</v>
      </c>
      <c r="AQ243" s="151"/>
      <c r="AR243" s="151"/>
      <c r="AS243" s="151"/>
      <c r="AT243" s="151"/>
      <c r="AU243" s="151"/>
      <c r="AV243" s="151">
        <v>3200</v>
      </c>
      <c r="AW243" s="151">
        <v>211000</v>
      </c>
      <c r="AX243" s="235"/>
      <c r="AY243" s="235">
        <v>7500</v>
      </c>
      <c r="AZ243" s="151">
        <v>30175</v>
      </c>
      <c r="BA243" s="234">
        <v>16200</v>
      </c>
      <c r="BB243" s="234"/>
      <c r="BC243" s="151">
        <v>353775</v>
      </c>
    </row>
    <row r="244" spans="4:55" s="143" customFormat="1" ht="12.75" x14ac:dyDescent="0.2">
      <c r="D244" s="143" t="s">
        <v>70</v>
      </c>
      <c r="E244" s="232">
        <v>0</v>
      </c>
      <c r="F244" s="232">
        <v>0</v>
      </c>
      <c r="G244" s="232">
        <v>0</v>
      </c>
      <c r="H244" s="232">
        <v>0</v>
      </c>
      <c r="I244" s="232">
        <v>7990</v>
      </c>
      <c r="J244" s="232">
        <v>0</v>
      </c>
      <c r="K244" s="232">
        <v>0</v>
      </c>
      <c r="L244" s="232">
        <v>0</v>
      </c>
      <c r="M244" s="232">
        <v>46760</v>
      </c>
      <c r="N244" s="232">
        <v>0</v>
      </c>
      <c r="O244" s="232">
        <v>0</v>
      </c>
      <c r="P244" s="232">
        <v>54750</v>
      </c>
      <c r="Q244" s="242">
        <v>3.0781703467903259E-3</v>
      </c>
      <c r="R244" s="218" t="s">
        <v>70</v>
      </c>
      <c r="S244" s="151">
        <v>2640</v>
      </c>
      <c r="T244" s="243">
        <v>5.7867072320688792E-3</v>
      </c>
      <c r="U244" s="218" t="s">
        <v>70</v>
      </c>
      <c r="V244" s="233">
        <v>290</v>
      </c>
      <c r="W244" s="242">
        <v>7.8183974981128002E-2</v>
      </c>
      <c r="X244" s="262"/>
      <c r="Y244" s="151">
        <v>32900</v>
      </c>
      <c r="Z244" s="242">
        <v>7.0531991296052142E-3</v>
      </c>
      <c r="AA244" s="262"/>
      <c r="AB244" s="151">
        <v>13300</v>
      </c>
      <c r="AC244" s="242">
        <v>3.4861197390390368E-3</v>
      </c>
      <c r="AD244" s="245"/>
      <c r="AE244" s="151">
        <v>0</v>
      </c>
      <c r="AF244" s="242">
        <v>0</v>
      </c>
      <c r="AG244" s="245"/>
      <c r="AH244" s="218" t="s">
        <v>70</v>
      </c>
      <c r="AI244" s="151"/>
      <c r="AJ244" s="151"/>
      <c r="AK244" s="151"/>
      <c r="AL244" s="151"/>
      <c r="AM244" s="151">
        <v>350</v>
      </c>
      <c r="AN244" s="151">
        <v>1500</v>
      </c>
      <c r="AO244" s="151"/>
      <c r="AP244" s="151"/>
      <c r="AQ244" s="151"/>
      <c r="AR244" s="151"/>
      <c r="AS244" s="151"/>
      <c r="AT244" s="151"/>
      <c r="AU244" s="151"/>
      <c r="AV244" s="151">
        <v>22700</v>
      </c>
      <c r="AW244" s="151">
        <v>4400</v>
      </c>
      <c r="AX244" s="151"/>
      <c r="AY244" s="151"/>
      <c r="AZ244" s="151"/>
      <c r="BA244" s="234">
        <v>3950</v>
      </c>
      <c r="BB244" s="234"/>
      <c r="BC244" s="151">
        <v>32900</v>
      </c>
    </row>
    <row r="245" spans="4:55" s="143" customFormat="1" ht="12.75" x14ac:dyDescent="0.2">
      <c r="D245" s="143" t="s">
        <v>71</v>
      </c>
      <c r="E245" s="232">
        <v>0</v>
      </c>
      <c r="F245" s="232">
        <v>0</v>
      </c>
      <c r="G245" s="232">
        <v>0</v>
      </c>
      <c r="H245" s="232">
        <v>0</v>
      </c>
      <c r="I245" s="232">
        <v>0</v>
      </c>
      <c r="J245" s="232">
        <v>0</v>
      </c>
      <c r="K245" s="232">
        <v>0</v>
      </c>
      <c r="L245" s="232">
        <v>0</v>
      </c>
      <c r="M245" s="232">
        <v>0</v>
      </c>
      <c r="N245" s="232">
        <v>0</v>
      </c>
      <c r="O245" s="232">
        <v>0</v>
      </c>
      <c r="P245" s="232">
        <v>0</v>
      </c>
      <c r="Q245" s="242">
        <v>0</v>
      </c>
      <c r="R245" s="218" t="s">
        <v>71</v>
      </c>
      <c r="S245" s="151">
        <v>145</v>
      </c>
      <c r="T245" s="243">
        <v>3.17830510852268E-4</v>
      </c>
      <c r="U245" s="218" t="s">
        <v>71</v>
      </c>
      <c r="V245" s="233">
        <v>0</v>
      </c>
      <c r="W245" s="242">
        <v>0</v>
      </c>
      <c r="X245" s="262"/>
      <c r="Y245" s="151">
        <v>0</v>
      </c>
      <c r="Z245" s="242">
        <v>0</v>
      </c>
      <c r="AA245" s="262"/>
      <c r="AB245" s="151">
        <v>0</v>
      </c>
      <c r="AC245" s="242">
        <v>0</v>
      </c>
      <c r="AD245" s="245"/>
      <c r="AE245" s="151">
        <v>0</v>
      </c>
      <c r="AF245" s="242">
        <v>0</v>
      </c>
      <c r="AG245" s="245"/>
      <c r="AH245" s="218" t="s">
        <v>71</v>
      </c>
      <c r="AI245" s="151"/>
      <c r="AJ245" s="151"/>
      <c r="AK245" s="151"/>
      <c r="AL245" s="151"/>
      <c r="AM245" s="151"/>
      <c r="AN245" s="151"/>
      <c r="AO245" s="151"/>
      <c r="AP245" s="151"/>
      <c r="AQ245" s="151"/>
      <c r="AR245" s="151"/>
      <c r="AS245" s="151"/>
      <c r="AT245" s="151"/>
      <c r="AU245" s="151"/>
      <c r="AV245" s="151"/>
      <c r="AW245" s="151"/>
      <c r="AX245" s="151"/>
      <c r="AY245" s="151"/>
      <c r="AZ245" s="151"/>
      <c r="BA245" s="234"/>
      <c r="BB245" s="234"/>
      <c r="BC245" s="151">
        <v>0</v>
      </c>
    </row>
    <row r="246" spans="4:55" s="143" customFormat="1" ht="12.75" x14ac:dyDescent="0.2">
      <c r="D246" s="143" t="s">
        <v>72</v>
      </c>
      <c r="E246" s="232">
        <v>0</v>
      </c>
      <c r="F246" s="232">
        <v>0</v>
      </c>
      <c r="G246" s="232">
        <v>0</v>
      </c>
      <c r="H246" s="232">
        <v>0</v>
      </c>
      <c r="I246" s="232">
        <v>0</v>
      </c>
      <c r="J246" s="232">
        <v>22800</v>
      </c>
      <c r="K246" s="232">
        <v>0</v>
      </c>
      <c r="L246" s="232">
        <v>0</v>
      </c>
      <c r="M246" s="232">
        <v>0</v>
      </c>
      <c r="N246" s="232">
        <v>0</v>
      </c>
      <c r="O246" s="232">
        <v>0</v>
      </c>
      <c r="P246" s="232">
        <v>22800</v>
      </c>
      <c r="Q246" s="242">
        <v>1.2818681992113137E-3</v>
      </c>
      <c r="R246" s="218" t="s">
        <v>72</v>
      </c>
      <c r="S246" s="151">
        <v>0</v>
      </c>
      <c r="T246" s="243">
        <v>0</v>
      </c>
      <c r="U246" s="218" t="s">
        <v>72</v>
      </c>
      <c r="V246" s="233">
        <v>1.8</v>
      </c>
      <c r="W246" s="242">
        <v>4.8527984471044973E-4</v>
      </c>
      <c r="X246" s="262"/>
      <c r="Y246" s="151">
        <v>55000</v>
      </c>
      <c r="Z246" s="242">
        <v>1.1791062374719963E-2</v>
      </c>
      <c r="AA246" s="262"/>
      <c r="AB246" s="151">
        <v>0</v>
      </c>
      <c r="AC246" s="242">
        <v>0</v>
      </c>
      <c r="AD246" s="245"/>
      <c r="AE246" s="151">
        <v>0</v>
      </c>
      <c r="AF246" s="242">
        <v>0</v>
      </c>
      <c r="AG246" s="245"/>
      <c r="AH246" s="218" t="s">
        <v>72</v>
      </c>
      <c r="AI246" s="151"/>
      <c r="AJ246" s="151"/>
      <c r="AK246" s="151"/>
      <c r="AL246" s="151"/>
      <c r="AM246" s="151"/>
      <c r="AN246" s="151"/>
      <c r="AO246" s="151"/>
      <c r="AP246" s="151"/>
      <c r="AQ246" s="151"/>
      <c r="AR246" s="151"/>
      <c r="AS246" s="151"/>
      <c r="AT246" s="151"/>
      <c r="AU246" s="151"/>
      <c r="AV246" s="151">
        <v>55000</v>
      </c>
      <c r="AW246" s="151"/>
      <c r="AX246" s="151"/>
      <c r="AY246" s="151"/>
      <c r="AZ246" s="151"/>
      <c r="BA246" s="234"/>
      <c r="BB246" s="234"/>
      <c r="BC246" s="151">
        <v>55000</v>
      </c>
    </row>
    <row r="247" spans="4:55" s="143" customFormat="1" ht="12.75" x14ac:dyDescent="0.2">
      <c r="D247" s="143" t="s">
        <v>74</v>
      </c>
      <c r="E247" s="232">
        <v>0</v>
      </c>
      <c r="F247" s="232">
        <v>0</v>
      </c>
      <c r="G247" s="232">
        <v>0</v>
      </c>
      <c r="H247" s="232">
        <v>0</v>
      </c>
      <c r="I247" s="232">
        <v>0</v>
      </c>
      <c r="J247" s="232">
        <v>0</v>
      </c>
      <c r="K247" s="232">
        <v>0</v>
      </c>
      <c r="L247" s="232">
        <v>0</v>
      </c>
      <c r="M247" s="232">
        <v>0</v>
      </c>
      <c r="N247" s="232">
        <v>0</v>
      </c>
      <c r="O247" s="232">
        <v>0</v>
      </c>
      <c r="P247" s="232">
        <v>0</v>
      </c>
      <c r="Q247" s="242">
        <v>0</v>
      </c>
      <c r="R247" s="218" t="s">
        <v>74</v>
      </c>
      <c r="S247" s="151">
        <v>0</v>
      </c>
      <c r="T247" s="243">
        <v>0</v>
      </c>
      <c r="U247" s="218" t="s">
        <v>74</v>
      </c>
      <c r="V247" s="233">
        <v>0</v>
      </c>
      <c r="W247" s="242">
        <v>0</v>
      </c>
      <c r="X247" s="262"/>
      <c r="Y247" s="151">
        <v>0</v>
      </c>
      <c r="Z247" s="242">
        <v>0</v>
      </c>
      <c r="AA247" s="262"/>
      <c r="AB247" s="151">
        <v>0</v>
      </c>
      <c r="AC247" s="242">
        <v>0</v>
      </c>
      <c r="AD247" s="245"/>
      <c r="AE247" s="151">
        <v>0</v>
      </c>
      <c r="AF247" s="242">
        <v>0</v>
      </c>
      <c r="AG247" s="245"/>
      <c r="AH247" s="218" t="s">
        <v>74</v>
      </c>
      <c r="AI247" s="151"/>
      <c r="AJ247" s="151"/>
      <c r="AK247" s="151"/>
      <c r="AL247" s="151"/>
      <c r="AM247" s="151"/>
      <c r="AN247" s="151"/>
      <c r="AO247" s="151"/>
      <c r="AP247" s="151"/>
      <c r="AQ247" s="151"/>
      <c r="AR247" s="151"/>
      <c r="AS247" s="151"/>
      <c r="AT247" s="151"/>
      <c r="AU247" s="151"/>
      <c r="AV247" s="151"/>
      <c r="AW247" s="151"/>
      <c r="AX247" s="151"/>
      <c r="AY247" s="151"/>
      <c r="AZ247" s="151"/>
      <c r="BA247" s="234"/>
      <c r="BB247" s="234"/>
      <c r="BC247" s="151">
        <v>0</v>
      </c>
    </row>
    <row r="248" spans="4:55" s="143" customFormat="1" ht="12.75" x14ac:dyDescent="0.2">
      <c r="D248" s="143" t="s">
        <v>75</v>
      </c>
      <c r="E248" s="232">
        <v>0</v>
      </c>
      <c r="F248" s="232">
        <v>0</v>
      </c>
      <c r="G248" s="232">
        <v>0</v>
      </c>
      <c r="H248" s="232">
        <v>0</v>
      </c>
      <c r="I248" s="236" t="s">
        <v>186</v>
      </c>
      <c r="J248" s="232">
        <v>0</v>
      </c>
      <c r="K248" s="236" t="s">
        <v>186</v>
      </c>
      <c r="L248" s="232">
        <v>0</v>
      </c>
      <c r="M248" s="232">
        <v>0</v>
      </c>
      <c r="N248" s="232">
        <v>0</v>
      </c>
      <c r="O248" s="232">
        <v>0</v>
      </c>
      <c r="P248" s="232">
        <v>0</v>
      </c>
      <c r="Q248" s="242">
        <v>2.7810823990125867E-3</v>
      </c>
      <c r="R248" s="218" t="s">
        <v>75</v>
      </c>
      <c r="S248" s="151">
        <v>0</v>
      </c>
      <c r="T248" s="243">
        <v>0</v>
      </c>
      <c r="U248" s="218" t="s">
        <v>75</v>
      </c>
      <c r="V248" s="233">
        <v>0</v>
      </c>
      <c r="W248" s="242">
        <v>0</v>
      </c>
      <c r="X248" s="262"/>
      <c r="Y248" s="151">
        <v>1800</v>
      </c>
      <c r="Z248" s="242">
        <v>3.8588931408174422E-4</v>
      </c>
      <c r="AA248" s="262"/>
      <c r="AB248" s="151">
        <v>0</v>
      </c>
      <c r="AC248" s="242">
        <v>0</v>
      </c>
      <c r="AD248" s="245"/>
      <c r="AE248" s="151">
        <v>0</v>
      </c>
      <c r="AF248" s="242">
        <v>0</v>
      </c>
      <c r="AG248" s="245"/>
      <c r="AH248" s="218" t="s">
        <v>75</v>
      </c>
      <c r="AI248" s="151"/>
      <c r="AJ248" s="151"/>
      <c r="AK248" s="151"/>
      <c r="AL248" s="151"/>
      <c r="AM248" s="151"/>
      <c r="AN248" s="151"/>
      <c r="AO248" s="151"/>
      <c r="AP248" s="151"/>
      <c r="AQ248" s="151"/>
      <c r="AR248" s="151"/>
      <c r="AS248" s="151"/>
      <c r="AT248" s="151"/>
      <c r="AU248" s="151"/>
      <c r="AV248" s="151">
        <v>1800</v>
      </c>
      <c r="AW248" s="151"/>
      <c r="AX248" s="151"/>
      <c r="AY248" s="151"/>
      <c r="AZ248" s="151"/>
      <c r="BA248" s="234"/>
      <c r="BB248" s="234"/>
      <c r="BC248" s="151">
        <v>1800</v>
      </c>
    </row>
    <row r="249" spans="4:55" s="143" customFormat="1" ht="12.75" x14ac:dyDescent="0.2">
      <c r="D249" s="143" t="s">
        <v>76</v>
      </c>
      <c r="E249" s="232">
        <v>0</v>
      </c>
      <c r="F249" s="232">
        <v>0</v>
      </c>
      <c r="G249" s="232">
        <v>12360</v>
      </c>
      <c r="H249" s="232"/>
      <c r="I249" s="232">
        <v>0</v>
      </c>
      <c r="J249" s="232">
        <v>33000</v>
      </c>
      <c r="K249" s="232">
        <v>0</v>
      </c>
      <c r="L249" s="232">
        <v>0</v>
      </c>
      <c r="M249" s="236" t="s">
        <v>186</v>
      </c>
      <c r="N249" s="236" t="s">
        <v>186</v>
      </c>
      <c r="O249" s="232">
        <v>0</v>
      </c>
      <c r="P249" s="232">
        <v>45360</v>
      </c>
      <c r="Q249" s="242">
        <v>4.4194611811472651E-3</v>
      </c>
      <c r="R249" s="218" t="s">
        <v>76</v>
      </c>
      <c r="S249" s="151">
        <v>6429</v>
      </c>
      <c r="T249" s="243">
        <v>1.4091947270822282E-2</v>
      </c>
      <c r="U249" s="218" t="s">
        <v>76</v>
      </c>
      <c r="V249" s="233">
        <v>0</v>
      </c>
      <c r="W249" s="242">
        <v>0</v>
      </c>
      <c r="X249" s="262"/>
      <c r="Y249" s="151">
        <v>9900</v>
      </c>
      <c r="Z249" s="242">
        <v>2.1223912274495934E-3</v>
      </c>
      <c r="AA249" s="262"/>
      <c r="AB249" s="151">
        <v>8500</v>
      </c>
      <c r="AC249" s="242">
        <v>2.2279712617918656E-3</v>
      </c>
      <c r="AD249" s="245"/>
      <c r="AE249" s="151">
        <v>298</v>
      </c>
      <c r="AF249" s="242">
        <v>1.8215158924205378E-2</v>
      </c>
      <c r="AG249" s="245"/>
      <c r="AH249" s="218" t="s">
        <v>76</v>
      </c>
      <c r="AI249" s="151"/>
      <c r="AJ249" s="151"/>
      <c r="AK249" s="151"/>
      <c r="AL249" s="151"/>
      <c r="AM249" s="151"/>
      <c r="AN249" s="151"/>
      <c r="AO249" s="151"/>
      <c r="AP249" s="151"/>
      <c r="AQ249" s="151"/>
      <c r="AR249" s="151"/>
      <c r="AS249" s="151"/>
      <c r="AT249" s="151"/>
      <c r="AU249" s="151"/>
      <c r="AV249" s="151">
        <v>9900</v>
      </c>
      <c r="AW249" s="151"/>
      <c r="AX249" s="151"/>
      <c r="AY249" s="151"/>
      <c r="AZ249" s="151"/>
      <c r="BA249" s="234"/>
      <c r="BB249" s="234"/>
      <c r="BC249" s="151">
        <v>9900</v>
      </c>
    </row>
    <row r="250" spans="4:55" s="143" customFormat="1" ht="12.75" x14ac:dyDescent="0.2">
      <c r="D250" s="143" t="s">
        <v>77</v>
      </c>
      <c r="E250" s="232">
        <v>0</v>
      </c>
      <c r="F250" s="232">
        <v>0</v>
      </c>
      <c r="G250" s="232">
        <v>0</v>
      </c>
      <c r="H250" s="232">
        <v>0</v>
      </c>
      <c r="I250" s="232">
        <v>0</v>
      </c>
      <c r="J250" s="232">
        <v>0</v>
      </c>
      <c r="K250" s="232">
        <v>0</v>
      </c>
      <c r="L250" s="232">
        <v>0</v>
      </c>
      <c r="M250" s="232">
        <v>0</v>
      </c>
      <c r="N250" s="232">
        <v>0</v>
      </c>
      <c r="O250" s="232">
        <v>0</v>
      </c>
      <c r="P250" s="232">
        <v>0</v>
      </c>
      <c r="Q250" s="242">
        <v>0</v>
      </c>
      <c r="R250" s="218" t="s">
        <v>77</v>
      </c>
      <c r="S250" s="151">
        <v>0</v>
      </c>
      <c r="T250" s="243">
        <v>0</v>
      </c>
      <c r="U250" s="218" t="s">
        <v>77</v>
      </c>
      <c r="V250" s="233">
        <v>2.2000000000000002</v>
      </c>
      <c r="W250" s="242">
        <v>5.9311981020166078E-4</v>
      </c>
      <c r="X250" s="262"/>
      <c r="Y250" s="151">
        <v>17740</v>
      </c>
      <c r="Z250" s="242">
        <v>3.8031535732278568E-3</v>
      </c>
      <c r="AA250" s="262"/>
      <c r="AB250" s="151">
        <v>0</v>
      </c>
      <c r="AC250" s="242">
        <v>0</v>
      </c>
      <c r="AD250" s="245"/>
      <c r="AE250" s="151">
        <v>0</v>
      </c>
      <c r="AF250" s="242">
        <v>0</v>
      </c>
      <c r="AG250" s="245"/>
      <c r="AH250" s="218" t="s">
        <v>77</v>
      </c>
      <c r="AI250" s="151">
        <v>290</v>
      </c>
      <c r="AJ250" s="151"/>
      <c r="AK250" s="151"/>
      <c r="AL250" s="151"/>
      <c r="AM250" s="151">
        <v>1600</v>
      </c>
      <c r="AN250" s="151">
        <v>11000</v>
      </c>
      <c r="AO250" s="151"/>
      <c r="AP250" s="151"/>
      <c r="AQ250" s="151"/>
      <c r="AR250" s="151"/>
      <c r="AS250" s="151"/>
      <c r="AT250" s="151"/>
      <c r="AU250" s="151"/>
      <c r="AV250" s="151">
        <v>4550</v>
      </c>
      <c r="AW250" s="151">
        <v>300</v>
      </c>
      <c r="AX250" s="151"/>
      <c r="AY250" s="151"/>
      <c r="AZ250" s="151"/>
      <c r="BA250" s="234"/>
      <c r="BB250" s="234"/>
      <c r="BC250" s="151">
        <v>17740</v>
      </c>
    </row>
    <row r="251" spans="4:55" s="143" customFormat="1" ht="12.75" x14ac:dyDescent="0.2">
      <c r="D251" s="143" t="s">
        <v>79</v>
      </c>
      <c r="E251" s="232">
        <v>0</v>
      </c>
      <c r="F251" s="232">
        <v>0</v>
      </c>
      <c r="G251" s="232">
        <v>0</v>
      </c>
      <c r="H251" s="232">
        <v>0</v>
      </c>
      <c r="I251" s="232">
        <v>0</v>
      </c>
      <c r="J251" s="232">
        <v>0</v>
      </c>
      <c r="K251" s="232">
        <v>0</v>
      </c>
      <c r="L251" s="232">
        <v>0</v>
      </c>
      <c r="M251" s="232">
        <v>0</v>
      </c>
      <c r="N251" s="232">
        <v>0</v>
      </c>
      <c r="O251" s="232">
        <v>0</v>
      </c>
      <c r="P251" s="232">
        <v>0</v>
      </c>
      <c r="Q251" s="242">
        <v>0</v>
      </c>
      <c r="R251" s="218" t="s">
        <v>79</v>
      </c>
      <c r="S251" s="151">
        <v>0</v>
      </c>
      <c r="T251" s="243">
        <v>0</v>
      </c>
      <c r="U251" s="218" t="s">
        <v>79</v>
      </c>
      <c r="V251" s="233">
        <v>5</v>
      </c>
      <c r="W251" s="242">
        <v>1.3479995686401379E-3</v>
      </c>
      <c r="X251" s="262"/>
      <c r="Y251" s="151">
        <v>0</v>
      </c>
      <c r="Z251" s="242">
        <v>0</v>
      </c>
      <c r="AA251" s="262"/>
      <c r="AB251" s="151">
        <v>0</v>
      </c>
      <c r="AC251" s="242">
        <v>0</v>
      </c>
      <c r="AD251" s="245"/>
      <c r="AE251" s="151">
        <v>0</v>
      </c>
      <c r="AF251" s="242">
        <v>0</v>
      </c>
      <c r="AG251" s="245"/>
      <c r="AH251" s="218" t="s">
        <v>79</v>
      </c>
      <c r="AI251" s="151"/>
      <c r="AJ251" s="151"/>
      <c r="AK251" s="151"/>
      <c r="AL251" s="151"/>
      <c r="AM251" s="151"/>
      <c r="AN251" s="151"/>
      <c r="AO251" s="151"/>
      <c r="AP251" s="151"/>
      <c r="AQ251" s="151"/>
      <c r="AR251" s="151"/>
      <c r="AS251" s="151"/>
      <c r="AT251" s="151"/>
      <c r="AU251" s="151"/>
      <c r="AV251" s="151"/>
      <c r="AW251" s="151"/>
      <c r="AX251" s="151"/>
      <c r="AY251" s="151"/>
      <c r="AZ251" s="151"/>
      <c r="BA251" s="234"/>
      <c r="BB251" s="234"/>
      <c r="BC251" s="151">
        <v>0</v>
      </c>
    </row>
    <row r="252" spans="4:55" s="143" customFormat="1" ht="12.75" x14ac:dyDescent="0.2">
      <c r="D252" s="143" t="s">
        <v>78</v>
      </c>
      <c r="E252" s="232">
        <v>0</v>
      </c>
      <c r="F252" s="232">
        <v>0</v>
      </c>
      <c r="G252" s="232">
        <v>0</v>
      </c>
      <c r="H252" s="232">
        <v>0</v>
      </c>
      <c r="I252" s="236" t="s">
        <v>186</v>
      </c>
      <c r="J252" s="232">
        <v>0</v>
      </c>
      <c r="K252" s="232">
        <v>0</v>
      </c>
      <c r="L252" s="232">
        <v>0</v>
      </c>
      <c r="M252" s="236" t="s">
        <v>186</v>
      </c>
      <c r="N252" s="232">
        <v>0</v>
      </c>
      <c r="O252" s="232">
        <v>0</v>
      </c>
      <c r="P252" s="232">
        <v>0</v>
      </c>
      <c r="Q252" s="242">
        <v>3.1279414889155742E-3</v>
      </c>
      <c r="R252" s="218" t="s">
        <v>78</v>
      </c>
      <c r="S252" s="151">
        <v>1200</v>
      </c>
      <c r="T252" s="243">
        <v>2.6303214691222178E-3</v>
      </c>
      <c r="U252" s="218" t="s">
        <v>78</v>
      </c>
      <c r="V252" s="233">
        <v>165</v>
      </c>
      <c r="W252" s="242">
        <v>4.4483985765124558E-2</v>
      </c>
      <c r="X252" s="262"/>
      <c r="Y252" s="151">
        <v>4400</v>
      </c>
      <c r="Z252" s="242">
        <v>9.4328498997759693E-4</v>
      </c>
      <c r="AA252" s="262"/>
      <c r="AB252" s="151">
        <v>3400</v>
      </c>
      <c r="AC252" s="242">
        <v>8.9118850471674616E-4</v>
      </c>
      <c r="AD252" s="245"/>
      <c r="AE252" s="151">
        <v>0</v>
      </c>
      <c r="AF252" s="242">
        <v>0</v>
      </c>
      <c r="AG252" s="245"/>
      <c r="AH252" s="218" t="s">
        <v>78</v>
      </c>
      <c r="AI252" s="151"/>
      <c r="AJ252" s="151"/>
      <c r="AK252" s="151"/>
      <c r="AL252" s="151"/>
      <c r="AM252" s="151"/>
      <c r="AN252" s="151"/>
      <c r="AO252" s="151"/>
      <c r="AP252" s="151"/>
      <c r="AQ252" s="151"/>
      <c r="AR252" s="151"/>
      <c r="AS252" s="151"/>
      <c r="AT252" s="151"/>
      <c r="AU252" s="151"/>
      <c r="AV252" s="151">
        <v>4400</v>
      </c>
      <c r="AW252" s="151"/>
      <c r="AX252" s="151"/>
      <c r="AY252" s="151"/>
      <c r="AZ252" s="151"/>
      <c r="BA252" s="234"/>
      <c r="BB252" s="234"/>
      <c r="BC252" s="151">
        <v>4400</v>
      </c>
    </row>
    <row r="253" spans="4:55" s="143" customFormat="1" ht="12.75" x14ac:dyDescent="0.2">
      <c r="D253" s="143" t="s">
        <v>81</v>
      </c>
      <c r="E253" s="232">
        <v>14700</v>
      </c>
      <c r="F253" s="232">
        <v>0</v>
      </c>
      <c r="G253" s="232">
        <v>162000</v>
      </c>
      <c r="H253" s="232"/>
      <c r="I253" s="232">
        <v>826140</v>
      </c>
      <c r="J253" s="236" t="s">
        <v>186</v>
      </c>
      <c r="K253" s="236" t="s">
        <v>186</v>
      </c>
      <c r="L253" s="232">
        <v>89950</v>
      </c>
      <c r="M253" s="236" t="s">
        <v>186</v>
      </c>
      <c r="N253" s="232">
        <v>0</v>
      </c>
      <c r="O253" s="232">
        <v>0</v>
      </c>
      <c r="P253" s="232">
        <v>1078090</v>
      </c>
      <c r="Q253" s="242">
        <v>6.3499228401592764E-2</v>
      </c>
      <c r="R253" s="218" t="s">
        <v>81</v>
      </c>
      <c r="S253" s="151">
        <v>93810</v>
      </c>
      <c r="T253" s="243">
        <v>0.20562538084862939</v>
      </c>
      <c r="U253" s="218" t="s">
        <v>81</v>
      </c>
      <c r="V253" s="233">
        <v>1550</v>
      </c>
      <c r="W253" s="242">
        <v>0.41787986627844276</v>
      </c>
      <c r="X253" s="262"/>
      <c r="Y253" s="151">
        <v>597400</v>
      </c>
      <c r="Z253" s="242">
        <v>0.12807237568468555</v>
      </c>
      <c r="AA253" s="262"/>
      <c r="AB253" s="151">
        <v>107000</v>
      </c>
      <c r="AC253" s="242">
        <v>2.8046226471968191E-2</v>
      </c>
      <c r="AD253" s="245"/>
      <c r="AE253" s="151">
        <v>0</v>
      </c>
      <c r="AF253" s="242">
        <v>0</v>
      </c>
      <c r="AG253" s="245"/>
      <c r="AH253" s="218" t="s">
        <v>81</v>
      </c>
      <c r="AI253" s="151">
        <v>6800</v>
      </c>
      <c r="AJ253" s="151"/>
      <c r="AK253" s="151">
        <v>9000</v>
      </c>
      <c r="AL253" s="151"/>
      <c r="AM253" s="151">
        <v>134000</v>
      </c>
      <c r="AN253" s="151">
        <v>8750</v>
      </c>
      <c r="AO253" s="151"/>
      <c r="AP253" s="151">
        <v>8500</v>
      </c>
      <c r="AQ253" s="151"/>
      <c r="AR253" s="151"/>
      <c r="AS253" s="151"/>
      <c r="AT253" s="151"/>
      <c r="AU253" s="151"/>
      <c r="AV253" s="151">
        <v>21500</v>
      </c>
      <c r="AW253" s="151">
        <v>366000</v>
      </c>
      <c r="AX253" s="235"/>
      <c r="AY253" s="235">
        <v>5500</v>
      </c>
      <c r="AZ253" s="151">
        <v>29700</v>
      </c>
      <c r="BA253" s="234">
        <v>7650</v>
      </c>
      <c r="BB253" s="234"/>
      <c r="BC253" s="151">
        <v>597400</v>
      </c>
    </row>
    <row r="254" spans="4:55" s="143" customFormat="1" ht="12.75" x14ac:dyDescent="0.2">
      <c r="D254" s="143" t="s">
        <v>83</v>
      </c>
      <c r="E254" s="232">
        <v>0</v>
      </c>
      <c r="F254" s="232">
        <v>0</v>
      </c>
      <c r="G254" s="232">
        <v>0</v>
      </c>
      <c r="H254" s="232">
        <v>0</v>
      </c>
      <c r="I254" s="232">
        <v>0</v>
      </c>
      <c r="J254" s="232">
        <v>0</v>
      </c>
      <c r="K254" s="232">
        <v>0</v>
      </c>
      <c r="L254" s="232">
        <v>0</v>
      </c>
      <c r="M254" s="232">
        <v>0</v>
      </c>
      <c r="N254" s="232">
        <v>0</v>
      </c>
      <c r="O254" s="232">
        <v>0</v>
      </c>
      <c r="P254" s="232">
        <v>0</v>
      </c>
      <c r="Q254" s="242">
        <v>0</v>
      </c>
      <c r="R254" s="218" t="s">
        <v>83</v>
      </c>
      <c r="S254" s="151">
        <v>0</v>
      </c>
      <c r="T254" s="243">
        <v>0</v>
      </c>
      <c r="U254" s="218" t="s">
        <v>83</v>
      </c>
      <c r="V254" s="233">
        <v>65</v>
      </c>
      <c r="W254" s="242">
        <v>1.7523994392321794E-2</v>
      </c>
      <c r="X254" s="262"/>
      <c r="Y254" s="151">
        <v>5800</v>
      </c>
      <c r="Z254" s="242">
        <v>1.243421123152287E-3</v>
      </c>
      <c r="AA254" s="262"/>
      <c r="AB254" s="151">
        <v>0</v>
      </c>
      <c r="AC254" s="242">
        <v>0</v>
      </c>
      <c r="AD254" s="245"/>
      <c r="AE254" s="151">
        <v>0</v>
      </c>
      <c r="AF254" s="242">
        <v>0</v>
      </c>
      <c r="AG254" s="245"/>
      <c r="AH254" s="218" t="s">
        <v>83</v>
      </c>
      <c r="AI254" s="151"/>
      <c r="AJ254" s="151"/>
      <c r="AK254" s="151"/>
      <c r="AL254" s="151"/>
      <c r="AM254" s="151"/>
      <c r="AN254" s="151"/>
      <c r="AO254" s="151"/>
      <c r="AP254" s="151"/>
      <c r="AQ254" s="151"/>
      <c r="AR254" s="151"/>
      <c r="AS254" s="151"/>
      <c r="AT254" s="151"/>
      <c r="AU254" s="151"/>
      <c r="AV254" s="151">
        <v>5800</v>
      </c>
      <c r="AW254" s="151"/>
      <c r="AX254" s="151"/>
      <c r="AY254" s="151"/>
      <c r="AZ254" s="151"/>
      <c r="BA254" s="234"/>
      <c r="BB254" s="234"/>
      <c r="BC254" s="151">
        <v>5800</v>
      </c>
    </row>
    <row r="255" spans="4:55" s="143" customFormat="1" ht="12.75" x14ac:dyDescent="0.2">
      <c r="D255" s="143" t="s">
        <v>82</v>
      </c>
      <c r="E255" s="232">
        <v>0</v>
      </c>
      <c r="F255" s="232">
        <v>0</v>
      </c>
      <c r="G255" s="232">
        <v>84930</v>
      </c>
      <c r="H255" s="232"/>
      <c r="I255" s="232">
        <v>511220</v>
      </c>
      <c r="J255" s="232">
        <v>30180</v>
      </c>
      <c r="K255" s="236" t="s">
        <v>186</v>
      </c>
      <c r="L255" s="232">
        <v>54500</v>
      </c>
      <c r="M255" s="232">
        <v>322640</v>
      </c>
      <c r="N255" s="232">
        <v>0</v>
      </c>
      <c r="O255" s="232">
        <v>0</v>
      </c>
      <c r="P255" s="232">
        <v>1003470</v>
      </c>
      <c r="Q255" s="242">
        <v>5.6734896163053633E-2</v>
      </c>
      <c r="R255" s="218" t="s">
        <v>82</v>
      </c>
      <c r="S255" s="151">
        <v>30450</v>
      </c>
      <c r="T255" s="243">
        <v>6.6744407278976278E-2</v>
      </c>
      <c r="U255" s="218" t="s">
        <v>82</v>
      </c>
      <c r="V255" s="233">
        <v>8</v>
      </c>
      <c r="W255" s="242">
        <v>2.1567993098242206E-3</v>
      </c>
      <c r="X255" s="262"/>
      <c r="Y255" s="151">
        <v>170400</v>
      </c>
      <c r="Z255" s="242">
        <v>3.6530855066405118E-2</v>
      </c>
      <c r="AA255" s="262"/>
      <c r="AB255" s="151">
        <v>0</v>
      </c>
      <c r="AC255" s="242">
        <v>0</v>
      </c>
      <c r="AD255" s="245"/>
      <c r="AE255" s="151">
        <v>0</v>
      </c>
      <c r="AF255" s="242">
        <v>0</v>
      </c>
      <c r="AG255" s="245"/>
      <c r="AH255" s="218" t="s">
        <v>82</v>
      </c>
      <c r="AI255" s="151"/>
      <c r="AJ255" s="151"/>
      <c r="AK255" s="151"/>
      <c r="AL255" s="151"/>
      <c r="AM255" s="151"/>
      <c r="AN255" s="151">
        <v>3350</v>
      </c>
      <c r="AO255" s="151"/>
      <c r="AP255" s="151">
        <v>165000</v>
      </c>
      <c r="AQ255" s="151"/>
      <c r="AR255" s="151"/>
      <c r="AS255" s="151"/>
      <c r="AT255" s="151"/>
      <c r="AU255" s="151"/>
      <c r="AV255" s="151"/>
      <c r="AW255" s="151"/>
      <c r="AX255" s="151"/>
      <c r="AY255" s="151"/>
      <c r="AZ255" s="151"/>
      <c r="BA255" s="234">
        <v>2050</v>
      </c>
      <c r="BB255" s="234"/>
      <c r="BC255" s="151">
        <v>170400</v>
      </c>
    </row>
    <row r="256" spans="4:55" s="143" customFormat="1" ht="12.75" x14ac:dyDescent="0.2">
      <c r="D256" s="143" t="s">
        <v>85</v>
      </c>
      <c r="E256" s="232">
        <v>0</v>
      </c>
      <c r="F256" s="232">
        <v>0</v>
      </c>
      <c r="G256" s="232">
        <v>0</v>
      </c>
      <c r="H256" s="232">
        <v>0</v>
      </c>
      <c r="I256" s="232">
        <v>0</v>
      </c>
      <c r="J256" s="232">
        <v>0</v>
      </c>
      <c r="K256" s="232">
        <v>0</v>
      </c>
      <c r="L256" s="232">
        <v>0</v>
      </c>
      <c r="M256" s="232">
        <v>0</v>
      </c>
      <c r="N256" s="232">
        <v>0</v>
      </c>
      <c r="O256" s="232">
        <v>0</v>
      </c>
      <c r="P256" s="232">
        <v>0</v>
      </c>
      <c r="Q256" s="242">
        <v>0</v>
      </c>
      <c r="R256" s="218" t="s">
        <v>85</v>
      </c>
      <c r="S256" s="151">
        <v>0</v>
      </c>
      <c r="T256" s="243">
        <v>0</v>
      </c>
      <c r="U256" s="218" t="s">
        <v>85</v>
      </c>
      <c r="V256" s="233">
        <v>0</v>
      </c>
      <c r="W256" s="242">
        <v>0</v>
      </c>
      <c r="X256" s="262"/>
      <c r="Y256" s="151">
        <v>0</v>
      </c>
      <c r="Z256" s="242">
        <v>0</v>
      </c>
      <c r="AA256" s="262"/>
      <c r="AB256" s="151">
        <v>0</v>
      </c>
      <c r="AC256" s="242">
        <v>0</v>
      </c>
      <c r="AD256" s="245"/>
      <c r="AE256" s="151">
        <v>0</v>
      </c>
      <c r="AF256" s="242">
        <v>0</v>
      </c>
      <c r="AG256" s="245"/>
      <c r="AH256" s="218" t="s">
        <v>85</v>
      </c>
      <c r="AI256" s="151"/>
      <c r="AJ256" s="151"/>
      <c r="AK256" s="151"/>
      <c r="AL256" s="151"/>
      <c r="AM256" s="151"/>
      <c r="AN256" s="151"/>
      <c r="AO256" s="151"/>
      <c r="AP256" s="151"/>
      <c r="AQ256" s="151"/>
      <c r="AR256" s="151"/>
      <c r="AS256" s="151"/>
      <c r="AT256" s="151"/>
      <c r="AU256" s="151"/>
      <c r="AV256" s="151"/>
      <c r="AW256" s="151"/>
      <c r="AX256" s="151"/>
      <c r="AY256" s="151"/>
      <c r="AZ256" s="151"/>
      <c r="BA256" s="234"/>
      <c r="BB256" s="234"/>
      <c r="BC256" s="151">
        <v>0</v>
      </c>
    </row>
    <row r="257" spans="4:55" s="143" customFormat="1" ht="12.75" x14ac:dyDescent="0.2">
      <c r="D257" s="143" t="s">
        <v>22</v>
      </c>
      <c r="E257" s="232">
        <v>0</v>
      </c>
      <c r="F257" s="232">
        <v>0</v>
      </c>
      <c r="G257" s="232">
        <v>0</v>
      </c>
      <c r="H257" s="232">
        <v>0</v>
      </c>
      <c r="I257" s="232">
        <v>0</v>
      </c>
      <c r="J257" s="232">
        <v>0</v>
      </c>
      <c r="K257" s="232">
        <v>0</v>
      </c>
      <c r="L257" s="232">
        <v>0</v>
      </c>
      <c r="M257" s="232">
        <v>0</v>
      </c>
      <c r="N257" s="232">
        <v>0</v>
      </c>
      <c r="O257" s="232">
        <v>0</v>
      </c>
      <c r="P257" s="232">
        <v>0</v>
      </c>
      <c r="Q257" s="242">
        <v>0</v>
      </c>
      <c r="R257" s="218" t="s">
        <v>22</v>
      </c>
      <c r="S257" s="151">
        <v>0</v>
      </c>
      <c r="T257" s="243">
        <v>0</v>
      </c>
      <c r="U257" s="218" t="s">
        <v>22</v>
      </c>
      <c r="V257" s="233">
        <v>0</v>
      </c>
      <c r="W257" s="242">
        <v>0</v>
      </c>
      <c r="X257" s="262"/>
      <c r="Y257" s="151">
        <v>0</v>
      </c>
      <c r="Z257" s="242">
        <v>0</v>
      </c>
      <c r="AA257" s="262"/>
      <c r="AB257" s="151">
        <v>0</v>
      </c>
      <c r="AC257" s="242">
        <v>0</v>
      </c>
      <c r="AD257" s="245"/>
      <c r="AE257" s="151">
        <v>0</v>
      </c>
      <c r="AF257" s="242">
        <v>0</v>
      </c>
      <c r="AG257" s="245"/>
      <c r="AH257" s="218" t="s">
        <v>22</v>
      </c>
      <c r="AI257" s="151"/>
      <c r="AJ257" s="151"/>
      <c r="AK257" s="151"/>
      <c r="AL257" s="151"/>
      <c r="AM257" s="151"/>
      <c r="AN257" s="151"/>
      <c r="AO257" s="151"/>
      <c r="AP257" s="151"/>
      <c r="AQ257" s="151"/>
      <c r="AR257" s="151"/>
      <c r="AS257" s="151"/>
      <c r="AT257" s="151"/>
      <c r="AU257" s="151"/>
      <c r="AV257" s="151"/>
      <c r="AW257" s="151"/>
      <c r="AX257" s="151"/>
      <c r="AY257" s="151"/>
      <c r="AZ257" s="151"/>
      <c r="BA257" s="234"/>
      <c r="BB257" s="234"/>
      <c r="BC257" s="151">
        <v>0</v>
      </c>
    </row>
    <row r="258" spans="4:55" s="143" customFormat="1" ht="12.75" x14ac:dyDescent="0.2">
      <c r="D258" s="143" t="s">
        <v>39</v>
      </c>
      <c r="E258" s="232">
        <v>0</v>
      </c>
      <c r="F258" s="232">
        <v>0</v>
      </c>
      <c r="G258" s="232">
        <v>0</v>
      </c>
      <c r="H258" s="232">
        <v>0</v>
      </c>
      <c r="I258" s="232">
        <v>0</v>
      </c>
      <c r="J258" s="232">
        <v>0</v>
      </c>
      <c r="K258" s="232">
        <v>0</v>
      </c>
      <c r="L258" s="232">
        <v>0</v>
      </c>
      <c r="M258" s="232">
        <v>0</v>
      </c>
      <c r="N258" s="232">
        <v>0</v>
      </c>
      <c r="O258" s="232">
        <v>0</v>
      </c>
      <c r="P258" s="232">
        <v>0</v>
      </c>
      <c r="Q258" s="242">
        <v>0</v>
      </c>
      <c r="R258" s="218" t="s">
        <v>39</v>
      </c>
      <c r="S258" s="151">
        <v>0</v>
      </c>
      <c r="T258" s="243">
        <v>0</v>
      </c>
      <c r="U258" s="218" t="s">
        <v>39</v>
      </c>
      <c r="V258" s="233">
        <v>0</v>
      </c>
      <c r="W258" s="242">
        <v>0</v>
      </c>
      <c r="X258" s="262"/>
      <c r="Y258" s="151">
        <v>0</v>
      </c>
      <c r="Z258" s="242">
        <v>0</v>
      </c>
      <c r="AA258" s="262"/>
      <c r="AB258" s="151">
        <v>0</v>
      </c>
      <c r="AC258" s="242">
        <v>0</v>
      </c>
      <c r="AD258" s="245"/>
      <c r="AE258" s="151">
        <v>0</v>
      </c>
      <c r="AF258" s="242">
        <v>0</v>
      </c>
      <c r="AG258" s="245"/>
      <c r="AH258" s="218" t="s">
        <v>39</v>
      </c>
      <c r="AI258" s="151"/>
      <c r="AJ258" s="151"/>
      <c r="AK258" s="151"/>
      <c r="AL258" s="151"/>
      <c r="AM258" s="151"/>
      <c r="AN258" s="151"/>
      <c r="AO258" s="151"/>
      <c r="AP258" s="151"/>
      <c r="AQ258" s="151"/>
      <c r="AR258" s="151"/>
      <c r="AS258" s="151"/>
      <c r="AT258" s="151"/>
      <c r="AU258" s="151"/>
      <c r="AV258" s="151"/>
      <c r="AW258" s="151"/>
      <c r="AX258" s="151"/>
      <c r="AY258" s="151"/>
      <c r="AZ258" s="151"/>
      <c r="BA258" s="234"/>
      <c r="BB258" s="234"/>
      <c r="BC258" s="151">
        <v>0</v>
      </c>
    </row>
    <row r="259" spans="4:55" s="143" customFormat="1" ht="12.75" x14ac:dyDescent="0.2">
      <c r="D259" s="143" t="s">
        <v>57</v>
      </c>
      <c r="E259" s="232">
        <v>0</v>
      </c>
      <c r="F259" s="232">
        <v>0</v>
      </c>
      <c r="G259" s="232">
        <v>0</v>
      </c>
      <c r="H259" s="232">
        <v>0</v>
      </c>
      <c r="I259" s="232">
        <v>0</v>
      </c>
      <c r="J259" s="232">
        <v>0</v>
      </c>
      <c r="K259" s="232">
        <v>0</v>
      </c>
      <c r="L259" s="232">
        <v>0</v>
      </c>
      <c r="M259" s="232">
        <v>0</v>
      </c>
      <c r="N259" s="232">
        <v>0</v>
      </c>
      <c r="O259" s="232">
        <v>0</v>
      </c>
      <c r="P259" s="232">
        <v>0</v>
      </c>
      <c r="Q259" s="242">
        <v>0</v>
      </c>
      <c r="R259" s="218" t="s">
        <v>57</v>
      </c>
      <c r="S259" s="151">
        <v>0</v>
      </c>
      <c r="T259" s="243">
        <v>0</v>
      </c>
      <c r="U259" s="218" t="s">
        <v>57</v>
      </c>
      <c r="V259" s="233">
        <v>0</v>
      </c>
      <c r="W259" s="242">
        <v>0</v>
      </c>
      <c r="X259" s="262"/>
      <c r="Y259" s="151">
        <v>0</v>
      </c>
      <c r="Z259" s="242">
        <v>0</v>
      </c>
      <c r="AA259" s="262"/>
      <c r="AB259" s="151">
        <v>0</v>
      </c>
      <c r="AC259" s="242">
        <v>0</v>
      </c>
      <c r="AD259" s="245"/>
      <c r="AE259" s="151">
        <v>0</v>
      </c>
      <c r="AF259" s="242">
        <v>0</v>
      </c>
      <c r="AG259" s="245"/>
      <c r="AH259" s="218" t="s">
        <v>57</v>
      </c>
      <c r="AI259" s="151"/>
      <c r="AJ259" s="151"/>
      <c r="AK259" s="151"/>
      <c r="AL259" s="151"/>
      <c r="AM259" s="151"/>
      <c r="AN259" s="151"/>
      <c r="AO259" s="151"/>
      <c r="AP259" s="151"/>
      <c r="AQ259" s="151"/>
      <c r="AR259" s="151"/>
      <c r="AS259" s="151"/>
      <c r="AT259" s="151"/>
      <c r="AU259" s="151"/>
      <c r="AV259" s="151"/>
      <c r="AW259" s="151"/>
      <c r="AX259" s="151"/>
      <c r="AY259" s="151"/>
      <c r="AZ259" s="151"/>
      <c r="BA259" s="234"/>
      <c r="BB259" s="234"/>
      <c r="BC259" s="151">
        <v>0</v>
      </c>
    </row>
    <row r="260" spans="4:55" s="143" customFormat="1" ht="12.75" x14ac:dyDescent="0.2">
      <c r="D260" s="143" t="s">
        <v>73</v>
      </c>
      <c r="E260" s="232">
        <v>0</v>
      </c>
      <c r="F260" s="232">
        <v>0</v>
      </c>
      <c r="G260" s="232">
        <v>0</v>
      </c>
      <c r="H260" s="232">
        <v>0</v>
      </c>
      <c r="I260" s="232">
        <v>0</v>
      </c>
      <c r="J260" s="232">
        <v>0</v>
      </c>
      <c r="K260" s="232">
        <v>0</v>
      </c>
      <c r="L260" s="232">
        <v>0</v>
      </c>
      <c r="M260" s="232">
        <v>0</v>
      </c>
      <c r="N260" s="232">
        <v>0</v>
      </c>
      <c r="O260" s="232">
        <v>0</v>
      </c>
      <c r="P260" s="232">
        <v>0</v>
      </c>
      <c r="Q260" s="242">
        <v>0</v>
      </c>
      <c r="R260" s="218" t="s">
        <v>73</v>
      </c>
      <c r="S260" s="151">
        <v>0</v>
      </c>
      <c r="T260" s="243">
        <v>0</v>
      </c>
      <c r="U260" s="218" t="s">
        <v>73</v>
      </c>
      <c r="V260" s="233">
        <v>0</v>
      </c>
      <c r="W260" s="242">
        <v>0</v>
      </c>
      <c r="X260" s="262"/>
      <c r="Y260" s="151">
        <v>0</v>
      </c>
      <c r="Z260" s="242">
        <v>0</v>
      </c>
      <c r="AA260" s="262"/>
      <c r="AB260" s="151">
        <v>0</v>
      </c>
      <c r="AC260" s="242">
        <v>0</v>
      </c>
      <c r="AD260" s="245"/>
      <c r="AE260" s="151">
        <v>0</v>
      </c>
      <c r="AF260" s="242">
        <v>0</v>
      </c>
      <c r="AG260" s="245"/>
      <c r="AH260" s="218" t="s">
        <v>73</v>
      </c>
      <c r="AI260" s="151"/>
      <c r="AJ260" s="151"/>
      <c r="AK260" s="151"/>
      <c r="AL260" s="151"/>
      <c r="AM260" s="151"/>
      <c r="AN260" s="151"/>
      <c r="AO260" s="151"/>
      <c r="AP260" s="151"/>
      <c r="AQ260" s="151"/>
      <c r="AR260" s="151"/>
      <c r="AS260" s="151"/>
      <c r="AT260" s="151"/>
      <c r="AU260" s="151"/>
      <c r="AV260" s="151"/>
      <c r="AW260" s="151"/>
      <c r="AX260" s="151"/>
      <c r="AY260" s="151"/>
      <c r="AZ260" s="151"/>
      <c r="BA260" s="234"/>
      <c r="BB260" s="234"/>
      <c r="BC260" s="151">
        <v>0</v>
      </c>
    </row>
    <row r="261" spans="4:55" s="143" customFormat="1" ht="12.75" x14ac:dyDescent="0.2">
      <c r="D261" s="143" t="s">
        <v>84</v>
      </c>
      <c r="E261" s="232">
        <v>0</v>
      </c>
      <c r="F261" s="232">
        <v>0</v>
      </c>
      <c r="G261" s="232">
        <v>0</v>
      </c>
      <c r="H261" s="232">
        <v>0</v>
      </c>
      <c r="I261" s="232">
        <v>0</v>
      </c>
      <c r="J261" s="232">
        <v>0</v>
      </c>
      <c r="K261" s="232">
        <v>0</v>
      </c>
      <c r="L261" s="232">
        <v>0</v>
      </c>
      <c r="M261" s="232">
        <v>0</v>
      </c>
      <c r="N261" s="232">
        <v>0</v>
      </c>
      <c r="O261" s="232">
        <v>0</v>
      </c>
      <c r="P261" s="232">
        <v>0</v>
      </c>
      <c r="Q261" s="242">
        <v>0</v>
      </c>
      <c r="R261" s="218" t="s">
        <v>84</v>
      </c>
      <c r="S261" s="151">
        <v>0</v>
      </c>
      <c r="T261" s="243">
        <v>0</v>
      </c>
      <c r="U261" s="218" t="s">
        <v>84</v>
      </c>
      <c r="V261" s="233">
        <v>0</v>
      </c>
      <c r="W261" s="242">
        <v>0</v>
      </c>
      <c r="X261" s="262"/>
      <c r="Y261" s="151">
        <v>0</v>
      </c>
      <c r="Z261" s="242">
        <v>0</v>
      </c>
      <c r="AA261" s="262"/>
      <c r="AB261" s="151">
        <v>0</v>
      </c>
      <c r="AC261" s="242">
        <v>0</v>
      </c>
      <c r="AD261" s="245"/>
      <c r="AE261" s="151">
        <v>0</v>
      </c>
      <c r="AF261" s="242">
        <v>0</v>
      </c>
      <c r="AG261" s="245"/>
      <c r="AH261" s="218" t="s">
        <v>84</v>
      </c>
      <c r="AI261" s="151"/>
      <c r="AJ261" s="151"/>
      <c r="AK261" s="151"/>
      <c r="AL261" s="151"/>
      <c r="AM261" s="151"/>
      <c r="AN261" s="151"/>
      <c r="AO261" s="151"/>
      <c r="AP261" s="151"/>
      <c r="AQ261" s="151"/>
      <c r="AR261" s="151"/>
      <c r="AS261" s="151"/>
      <c r="AT261" s="151"/>
      <c r="AU261" s="151"/>
      <c r="AV261" s="151"/>
      <c r="AW261" s="151"/>
      <c r="AX261" s="151"/>
      <c r="AY261" s="151"/>
      <c r="AZ261" s="151"/>
      <c r="BA261" s="234"/>
      <c r="BB261" s="234"/>
      <c r="BC261" s="151">
        <v>0</v>
      </c>
    </row>
    <row r="262" spans="4:55" s="143" customFormat="1" ht="12.75" x14ac:dyDescent="0.2">
      <c r="D262" s="151"/>
      <c r="E262" s="151" t="b">
        <v>1</v>
      </c>
      <c r="F262" s="151" t="b">
        <v>1</v>
      </c>
      <c r="G262" s="151" t="b">
        <v>1</v>
      </c>
      <c r="H262" s="151" t="b">
        <v>1</v>
      </c>
      <c r="I262" s="151" t="b">
        <v>1</v>
      </c>
      <c r="J262" s="151" t="b">
        <v>1</v>
      </c>
      <c r="K262" s="151" t="b">
        <v>1</v>
      </c>
      <c r="L262" s="151" t="b">
        <v>1</v>
      </c>
      <c r="M262" s="232" t="b">
        <v>1</v>
      </c>
      <c r="N262" s="151" t="b">
        <v>1</v>
      </c>
      <c r="O262" s="151" t="b">
        <v>1</v>
      </c>
      <c r="P262" s="232"/>
      <c r="Q262" s="237" t="b">
        <f>SUM(Q206:Q261)=1</f>
        <v>1</v>
      </c>
      <c r="R262" s="214"/>
      <c r="S262" s="151"/>
      <c r="T262" s="237" t="b">
        <f t="shared" ref="T262" si="38">SUM(T206:T261)=1</f>
        <v>1</v>
      </c>
      <c r="U262" s="214"/>
      <c r="V262" s="151"/>
      <c r="W262" s="151" t="b">
        <f t="shared" ref="W262" si="39">SUM(W206:W261)=1</f>
        <v>1</v>
      </c>
      <c r="X262" s="245"/>
      <c r="Z262" s="250" t="b">
        <f>SUM(Z206:Z261)=1</f>
        <v>1</v>
      </c>
      <c r="AA262" s="255"/>
      <c r="AB262" s="151" t="b">
        <v>1</v>
      </c>
      <c r="AC262" s="151" t="b">
        <f t="shared" ref="AC262" si="40">SUM(AC206:AC261)=1</f>
        <v>1</v>
      </c>
      <c r="AD262" s="245"/>
      <c r="AE262" s="151"/>
      <c r="AF262" s="151" t="b">
        <f t="shared" ref="AF262" si="41">SUM(AF206:AF261)=1</f>
        <v>1</v>
      </c>
      <c r="AG262" s="245"/>
      <c r="AH262" s="151" t="s">
        <v>430</v>
      </c>
      <c r="AI262" s="151">
        <v>92590</v>
      </c>
      <c r="AJ262" s="151">
        <v>179370</v>
      </c>
      <c r="AK262" s="151">
        <v>113785</v>
      </c>
      <c r="AL262" s="151">
        <v>23000</v>
      </c>
      <c r="AM262" s="151">
        <v>279160</v>
      </c>
      <c r="AN262" s="151">
        <v>106500</v>
      </c>
      <c r="AO262" s="151">
        <v>0</v>
      </c>
      <c r="AP262" s="151">
        <v>308350</v>
      </c>
      <c r="AQ262" s="151">
        <v>17200</v>
      </c>
      <c r="AR262" s="151">
        <v>24700</v>
      </c>
      <c r="AS262" s="151">
        <v>252000</v>
      </c>
      <c r="AT262" s="151">
        <v>107500</v>
      </c>
      <c r="AU262" s="151">
        <v>120900</v>
      </c>
      <c r="AV262" s="151">
        <v>690800</v>
      </c>
      <c r="AW262" s="151">
        <v>873400</v>
      </c>
      <c r="AX262" s="151">
        <v>144000</v>
      </c>
      <c r="AY262" s="151">
        <v>66920</v>
      </c>
      <c r="AZ262" s="151">
        <v>106375</v>
      </c>
      <c r="BA262" s="234">
        <v>1106900</v>
      </c>
      <c r="BB262" s="234">
        <v>51100</v>
      </c>
      <c r="BC262" s="151">
        <v>4664550</v>
      </c>
    </row>
    <row r="263" spans="4:55" s="143" customFormat="1" ht="12.75" x14ac:dyDescent="0.2">
      <c r="D263" s="151" t="s">
        <v>251</v>
      </c>
      <c r="E263" s="151">
        <v>26900</v>
      </c>
      <c r="F263" s="151">
        <v>87680</v>
      </c>
      <c r="G263" s="151">
        <v>432400</v>
      </c>
      <c r="H263" s="151">
        <v>16420</v>
      </c>
      <c r="I263" s="151">
        <v>2968180</v>
      </c>
      <c r="J263" s="151">
        <v>593880</v>
      </c>
      <c r="K263" s="151">
        <v>45180</v>
      </c>
      <c r="L263" s="151">
        <v>383390</v>
      </c>
      <c r="M263" s="232">
        <v>835880</v>
      </c>
      <c r="N263" s="151">
        <v>130220</v>
      </c>
      <c r="O263" s="151">
        <v>12266410</v>
      </c>
      <c r="P263" s="232">
        <v>17655540</v>
      </c>
      <c r="Q263" s="232"/>
      <c r="R263" s="214"/>
      <c r="S263" s="232">
        <v>456218</v>
      </c>
      <c r="T263" s="232"/>
      <c r="U263" s="218" t="s">
        <v>251</v>
      </c>
      <c r="V263" s="151">
        <v>3723.3</v>
      </c>
      <c r="W263" s="151"/>
      <c r="X263" s="245"/>
      <c r="Y263" s="234">
        <v>4664550</v>
      </c>
      <c r="Z263" s="234"/>
      <c r="AA263" s="256"/>
      <c r="AB263" s="151">
        <v>3818130</v>
      </c>
      <c r="AC263" s="151"/>
      <c r="AD263" s="245"/>
      <c r="AE263" s="151">
        <v>16360</v>
      </c>
      <c r="AF263" s="151"/>
      <c r="AG263" s="245"/>
      <c r="AH263" s="151" t="s">
        <v>431</v>
      </c>
      <c r="AI263" s="151">
        <v>92590</v>
      </c>
      <c r="AJ263" s="151">
        <v>179370</v>
      </c>
      <c r="AK263" s="151">
        <v>113785</v>
      </c>
      <c r="AL263" s="151">
        <v>23000</v>
      </c>
      <c r="AM263" s="151">
        <v>279160</v>
      </c>
      <c r="AN263" s="151">
        <v>106500</v>
      </c>
      <c r="AO263" s="151">
        <v>0</v>
      </c>
      <c r="AP263" s="151">
        <v>308350</v>
      </c>
      <c r="AQ263" s="151">
        <v>17200</v>
      </c>
      <c r="AR263" s="151">
        <v>24700</v>
      </c>
      <c r="AS263" s="151">
        <v>252000</v>
      </c>
      <c r="AT263" s="151">
        <v>107500</v>
      </c>
      <c r="AU263" s="151">
        <v>120900</v>
      </c>
      <c r="AV263" s="151">
        <v>690800</v>
      </c>
      <c r="AW263" s="151">
        <v>873400</v>
      </c>
      <c r="AX263" s="151">
        <v>144000</v>
      </c>
      <c r="AY263" s="151">
        <v>66920</v>
      </c>
      <c r="AZ263" s="151">
        <v>106375</v>
      </c>
      <c r="BA263" s="234">
        <v>1106900</v>
      </c>
      <c r="BB263" s="234">
        <v>51100</v>
      </c>
      <c r="BC263" s="151">
        <v>4664550</v>
      </c>
    </row>
    <row r="264" spans="4:55" s="143" customFormat="1" ht="12.75" x14ac:dyDescent="0.2">
      <c r="D264" s="151" t="s">
        <v>252</v>
      </c>
      <c r="E264" s="238">
        <v>0</v>
      </c>
      <c r="F264" s="238"/>
      <c r="G264" s="238">
        <v>0</v>
      </c>
      <c r="H264" s="238">
        <v>0</v>
      </c>
      <c r="I264" s="238">
        <v>262910</v>
      </c>
      <c r="J264" s="238">
        <v>134240</v>
      </c>
      <c r="K264" s="238">
        <v>45180</v>
      </c>
      <c r="L264" s="238">
        <v>46940</v>
      </c>
      <c r="M264" s="238">
        <v>153620</v>
      </c>
      <c r="N264" s="238">
        <v>42860</v>
      </c>
      <c r="O264" s="238">
        <v>33780</v>
      </c>
      <c r="P264" s="238">
        <v>719530</v>
      </c>
      <c r="Q264" s="238"/>
      <c r="R264" s="214"/>
      <c r="S264" s="151">
        <v>0</v>
      </c>
      <c r="T264" s="151"/>
      <c r="U264" s="218" t="s">
        <v>252</v>
      </c>
      <c r="V264" s="151">
        <v>14.1</v>
      </c>
      <c r="W264" s="151"/>
      <c r="X264" s="245"/>
      <c r="Y264" s="151"/>
      <c r="Z264" s="151"/>
      <c r="AA264" s="245"/>
      <c r="AB264" s="151">
        <v>3000</v>
      </c>
      <c r="AC264" s="151"/>
      <c r="AD264" s="245"/>
      <c r="AE264" s="151"/>
      <c r="AF264" s="151"/>
      <c r="AG264" s="245"/>
      <c r="AH264" s="151"/>
      <c r="AI264" s="151"/>
      <c r="AJ264" s="151"/>
      <c r="AK264" s="151"/>
      <c r="AL264" s="151"/>
      <c r="AM264" s="151"/>
      <c r="AN264" s="151"/>
      <c r="AO264" s="151"/>
      <c r="AP264" s="151"/>
      <c r="AQ264" s="151"/>
      <c r="AR264" s="151"/>
      <c r="AS264" s="151"/>
      <c r="AT264" s="151"/>
      <c r="AU264" s="151"/>
      <c r="AV264" s="151"/>
      <c r="AW264" s="151"/>
      <c r="AX264" s="151"/>
      <c r="AY264" s="151"/>
      <c r="AZ264" s="151"/>
      <c r="BA264" s="151"/>
      <c r="BB264" s="151"/>
      <c r="BC264" s="151" t="b">
        <v>1</v>
      </c>
    </row>
    <row r="265" spans="4:55" x14ac:dyDescent="0.25">
      <c r="D265" s="130" t="s">
        <v>254</v>
      </c>
      <c r="E265" s="151">
        <v>54</v>
      </c>
      <c r="F265" s="151"/>
      <c r="G265" s="151">
        <v>50</v>
      </c>
      <c r="H265" s="151">
        <v>52</v>
      </c>
      <c r="I265" s="151">
        <v>42</v>
      </c>
      <c r="J265" s="151">
        <v>40</v>
      </c>
      <c r="K265" s="151">
        <v>48</v>
      </c>
      <c r="L265" s="151">
        <v>45</v>
      </c>
      <c r="M265" s="151">
        <v>36</v>
      </c>
      <c r="N265" s="151">
        <v>53</v>
      </c>
      <c r="O265" s="151">
        <v>50</v>
      </c>
      <c r="P265" s="151"/>
      <c r="Q265" s="151"/>
      <c r="R265" s="214"/>
      <c r="S265" s="151"/>
      <c r="T265" s="151"/>
      <c r="U265" s="219" t="s">
        <v>254</v>
      </c>
      <c r="V265" s="151">
        <v>30</v>
      </c>
      <c r="W265" s="151"/>
      <c r="X265" s="245"/>
      <c r="Y265" s="151">
        <v>22</v>
      </c>
      <c r="Z265" s="151"/>
      <c r="AA265" s="245"/>
      <c r="AB265" s="151">
        <v>45</v>
      </c>
      <c r="AC265" s="151"/>
      <c r="AD265" s="245"/>
      <c r="AE265" s="151"/>
      <c r="AF265" s="151"/>
      <c r="AG265" s="245"/>
      <c r="AH265" s="151" t="s">
        <v>432</v>
      </c>
      <c r="AI265" s="151">
        <v>92590</v>
      </c>
      <c r="AJ265" s="151">
        <v>179370</v>
      </c>
      <c r="AK265" s="151">
        <v>113785</v>
      </c>
      <c r="AL265" s="151">
        <v>23000</v>
      </c>
      <c r="AM265" s="151">
        <v>279160</v>
      </c>
      <c r="AN265" s="151">
        <v>106500</v>
      </c>
      <c r="AO265" s="151"/>
      <c r="AP265" s="151">
        <v>308350</v>
      </c>
      <c r="AQ265" s="151">
        <v>17200</v>
      </c>
      <c r="AR265" s="151">
        <v>24700</v>
      </c>
      <c r="AS265" s="151">
        <v>252000</v>
      </c>
      <c r="AT265" s="151">
        <v>107500</v>
      </c>
      <c r="AU265" s="151">
        <v>120900</v>
      </c>
      <c r="AV265" s="151">
        <v>690800</v>
      </c>
      <c r="AW265" s="151">
        <v>873400</v>
      </c>
      <c r="AX265" s="151">
        <v>144000</v>
      </c>
      <c r="AY265" s="151">
        <v>66920</v>
      </c>
      <c r="AZ265" s="151">
        <v>106375</v>
      </c>
      <c r="BA265" s="151">
        <v>1106900</v>
      </c>
      <c r="BB265" s="151">
        <v>51100</v>
      </c>
      <c r="BC265" s="151"/>
    </row>
    <row r="266" spans="4:55" x14ac:dyDescent="0.25">
      <c r="U266">
        <v>0</v>
      </c>
      <c r="V266">
        <v>0</v>
      </c>
      <c r="Y266">
        <v>0</v>
      </c>
      <c r="AE266" s="116"/>
      <c r="AH266" s="116"/>
      <c r="AK266" s="116"/>
      <c r="AN266" s="116"/>
    </row>
    <row r="267" spans="4:55" x14ac:dyDescent="0.25">
      <c r="X267"/>
      <c r="Y267" s="116"/>
      <c r="Z267" s="116"/>
      <c r="AF267" s="116"/>
      <c r="AG267"/>
      <c r="AI267" s="116"/>
      <c r="AL267" s="116"/>
    </row>
    <row r="268" spans="4:55" x14ac:dyDescent="0.25">
      <c r="X268"/>
      <c r="AA268"/>
      <c r="AD268"/>
      <c r="AG268"/>
    </row>
    <row r="269" spans="4:55" x14ac:dyDescent="0.25">
      <c r="X269"/>
      <c r="AA269"/>
      <c r="AD269"/>
      <c r="AG269"/>
    </row>
    <row r="270" spans="4:55" x14ac:dyDescent="0.25">
      <c r="X270"/>
      <c r="AA270"/>
      <c r="AD270"/>
      <c r="AG270"/>
    </row>
    <row r="271" spans="4:55" x14ac:dyDescent="0.25">
      <c r="X271"/>
      <c r="AA271"/>
      <c r="AD271"/>
      <c r="AG271"/>
    </row>
    <row r="272" spans="4:55" x14ac:dyDescent="0.25">
      <c r="X272"/>
      <c r="AA272"/>
      <c r="AD272"/>
      <c r="AG272"/>
    </row>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row r="494" customFormat="1" x14ac:dyDescent="0.25"/>
    <row r="495" customFormat="1" x14ac:dyDescent="0.25"/>
    <row r="496" customFormat="1" x14ac:dyDescent="0.25"/>
    <row r="497" customFormat="1" x14ac:dyDescent="0.25"/>
    <row r="498" customFormat="1" x14ac:dyDescent="0.25"/>
    <row r="499" customFormat="1" x14ac:dyDescent="0.25"/>
    <row r="500" customFormat="1" x14ac:dyDescent="0.25"/>
    <row r="501" customFormat="1" x14ac:dyDescent="0.25"/>
    <row r="502" customFormat="1" x14ac:dyDescent="0.25"/>
    <row r="503" customFormat="1" x14ac:dyDescent="0.25"/>
    <row r="504" customFormat="1" x14ac:dyDescent="0.25"/>
    <row r="505" customFormat="1" x14ac:dyDescent="0.25"/>
    <row r="506" customFormat="1" x14ac:dyDescent="0.25"/>
    <row r="507" customFormat="1" x14ac:dyDescent="0.25"/>
    <row r="508" customFormat="1" x14ac:dyDescent="0.25"/>
    <row r="509" customFormat="1" x14ac:dyDescent="0.25"/>
    <row r="510" customFormat="1" x14ac:dyDescent="0.25"/>
    <row r="511" customFormat="1" x14ac:dyDescent="0.25"/>
    <row r="512" customFormat="1" x14ac:dyDescent="0.25"/>
    <row r="513" customFormat="1" x14ac:dyDescent="0.25"/>
    <row r="514" customFormat="1" x14ac:dyDescent="0.25"/>
    <row r="515" customFormat="1" x14ac:dyDescent="0.25"/>
    <row r="516" customFormat="1" x14ac:dyDescent="0.25"/>
    <row r="517" customFormat="1" x14ac:dyDescent="0.25"/>
    <row r="518" customFormat="1" x14ac:dyDescent="0.25"/>
    <row r="519" customFormat="1" x14ac:dyDescent="0.25"/>
    <row r="520" customFormat="1" x14ac:dyDescent="0.25"/>
    <row r="521" customFormat="1" x14ac:dyDescent="0.25"/>
    <row r="522" customFormat="1" x14ac:dyDescent="0.25"/>
    <row r="523" customFormat="1" x14ac:dyDescent="0.25"/>
    <row r="524" customFormat="1" x14ac:dyDescent="0.25"/>
    <row r="525" customFormat="1" x14ac:dyDescent="0.25"/>
    <row r="526" customFormat="1" x14ac:dyDescent="0.25"/>
    <row r="527" customFormat="1" x14ac:dyDescent="0.25"/>
    <row r="528" customFormat="1" x14ac:dyDescent="0.25"/>
    <row r="529" customFormat="1" x14ac:dyDescent="0.25"/>
    <row r="530" customFormat="1" x14ac:dyDescent="0.25"/>
    <row r="531" customFormat="1" x14ac:dyDescent="0.25"/>
    <row r="532" customFormat="1" x14ac:dyDescent="0.25"/>
    <row r="533" customFormat="1" x14ac:dyDescent="0.25"/>
    <row r="534" customFormat="1" x14ac:dyDescent="0.25"/>
    <row r="535" customFormat="1" x14ac:dyDescent="0.25"/>
    <row r="536" customFormat="1" x14ac:dyDescent="0.25"/>
    <row r="537" customFormat="1" x14ac:dyDescent="0.25"/>
    <row r="538" customFormat="1" x14ac:dyDescent="0.25"/>
    <row r="539" customFormat="1" x14ac:dyDescent="0.25"/>
    <row r="540" customFormat="1" x14ac:dyDescent="0.25"/>
    <row r="541" customFormat="1" x14ac:dyDescent="0.25"/>
    <row r="542" customFormat="1" x14ac:dyDescent="0.25"/>
    <row r="543" customFormat="1" x14ac:dyDescent="0.25"/>
    <row r="544" customFormat="1" x14ac:dyDescent="0.25"/>
    <row r="545" customFormat="1" x14ac:dyDescent="0.25"/>
    <row r="546" customFormat="1" x14ac:dyDescent="0.25"/>
    <row r="547" customFormat="1" x14ac:dyDescent="0.25"/>
    <row r="548" customFormat="1" x14ac:dyDescent="0.25"/>
    <row r="549" customFormat="1" x14ac:dyDescent="0.25"/>
    <row r="550" customFormat="1" x14ac:dyDescent="0.25"/>
    <row r="551" customFormat="1" x14ac:dyDescent="0.25"/>
    <row r="552" customFormat="1" x14ac:dyDescent="0.25"/>
    <row r="553" customFormat="1" x14ac:dyDescent="0.25"/>
    <row r="554" customFormat="1" x14ac:dyDescent="0.25"/>
    <row r="555" customFormat="1" x14ac:dyDescent="0.25"/>
    <row r="556" customFormat="1" x14ac:dyDescent="0.25"/>
    <row r="557" customFormat="1" x14ac:dyDescent="0.25"/>
    <row r="558" customFormat="1" x14ac:dyDescent="0.25"/>
    <row r="559" customFormat="1" x14ac:dyDescent="0.25"/>
    <row r="560" customFormat="1" x14ac:dyDescent="0.25"/>
    <row r="561" customFormat="1" x14ac:dyDescent="0.25"/>
    <row r="562" customFormat="1" x14ac:dyDescent="0.25"/>
    <row r="563" customFormat="1" x14ac:dyDescent="0.25"/>
    <row r="564" customFormat="1" x14ac:dyDescent="0.25"/>
    <row r="565" customFormat="1" x14ac:dyDescent="0.25"/>
    <row r="566" customFormat="1" x14ac:dyDescent="0.25"/>
    <row r="567" customFormat="1" x14ac:dyDescent="0.25"/>
    <row r="568" customFormat="1" x14ac:dyDescent="0.25"/>
    <row r="569" customFormat="1" x14ac:dyDescent="0.25"/>
    <row r="570" customFormat="1" x14ac:dyDescent="0.25"/>
    <row r="571" customFormat="1" x14ac:dyDescent="0.25"/>
    <row r="572" customFormat="1" x14ac:dyDescent="0.25"/>
    <row r="573" customFormat="1" x14ac:dyDescent="0.25"/>
    <row r="574" customFormat="1" x14ac:dyDescent="0.25"/>
    <row r="575" customFormat="1" x14ac:dyDescent="0.25"/>
    <row r="576" customFormat="1" x14ac:dyDescent="0.25"/>
    <row r="577" customFormat="1" x14ac:dyDescent="0.25"/>
    <row r="578" customFormat="1" x14ac:dyDescent="0.25"/>
    <row r="579" customFormat="1" x14ac:dyDescent="0.25"/>
    <row r="580" customFormat="1" x14ac:dyDescent="0.25"/>
    <row r="581" customFormat="1" x14ac:dyDescent="0.25"/>
    <row r="582" customFormat="1" x14ac:dyDescent="0.25"/>
    <row r="583" customFormat="1" x14ac:dyDescent="0.25"/>
    <row r="584" customFormat="1" x14ac:dyDescent="0.25"/>
    <row r="585" customFormat="1" x14ac:dyDescent="0.25"/>
    <row r="586" customFormat="1" x14ac:dyDescent="0.25"/>
    <row r="587" customFormat="1" x14ac:dyDescent="0.25"/>
    <row r="588" customFormat="1" x14ac:dyDescent="0.25"/>
    <row r="589" customFormat="1" x14ac:dyDescent="0.25"/>
    <row r="590" customFormat="1" x14ac:dyDescent="0.25"/>
    <row r="591" customFormat="1" x14ac:dyDescent="0.25"/>
    <row r="592" customFormat="1" x14ac:dyDescent="0.25"/>
    <row r="593" customFormat="1" x14ac:dyDescent="0.25"/>
    <row r="594" customFormat="1" x14ac:dyDescent="0.25"/>
    <row r="595" customFormat="1" x14ac:dyDescent="0.25"/>
    <row r="596" customFormat="1" x14ac:dyDescent="0.25"/>
    <row r="597" customFormat="1" x14ac:dyDescent="0.25"/>
    <row r="598" customFormat="1" x14ac:dyDescent="0.25"/>
    <row r="599" customFormat="1" x14ac:dyDescent="0.25"/>
    <row r="600" customFormat="1" x14ac:dyDescent="0.25"/>
    <row r="601" customFormat="1" x14ac:dyDescent="0.25"/>
    <row r="602" customFormat="1" x14ac:dyDescent="0.25"/>
    <row r="603" customFormat="1" x14ac:dyDescent="0.25"/>
    <row r="604" customFormat="1" x14ac:dyDescent="0.25"/>
    <row r="605" customFormat="1" x14ac:dyDescent="0.25"/>
    <row r="606" customFormat="1" x14ac:dyDescent="0.25"/>
    <row r="607" customFormat="1" x14ac:dyDescent="0.25"/>
    <row r="608" customFormat="1" x14ac:dyDescent="0.25"/>
    <row r="609" customFormat="1" x14ac:dyDescent="0.25"/>
    <row r="610" customFormat="1" x14ac:dyDescent="0.25"/>
    <row r="611" customFormat="1" x14ac:dyDescent="0.25"/>
    <row r="612" customFormat="1" x14ac:dyDescent="0.25"/>
    <row r="613" customFormat="1" x14ac:dyDescent="0.25"/>
    <row r="614" customFormat="1" x14ac:dyDescent="0.25"/>
    <row r="615" customFormat="1" x14ac:dyDescent="0.25"/>
    <row r="616" customFormat="1" x14ac:dyDescent="0.25"/>
    <row r="617" customFormat="1" x14ac:dyDescent="0.25"/>
    <row r="618" customFormat="1" x14ac:dyDescent="0.25"/>
    <row r="619" customFormat="1" x14ac:dyDescent="0.25"/>
    <row r="620" customFormat="1" x14ac:dyDescent="0.25"/>
    <row r="621" customFormat="1" x14ac:dyDescent="0.25"/>
    <row r="622" customFormat="1" x14ac:dyDescent="0.25"/>
    <row r="623" customFormat="1" x14ac:dyDescent="0.25"/>
    <row r="624" customFormat="1" x14ac:dyDescent="0.25"/>
    <row r="625" customFormat="1" x14ac:dyDescent="0.25"/>
    <row r="626" customFormat="1" x14ac:dyDescent="0.25"/>
    <row r="627" customFormat="1" x14ac:dyDescent="0.25"/>
    <row r="628" customFormat="1" x14ac:dyDescent="0.25"/>
    <row r="629" customFormat="1" x14ac:dyDescent="0.25"/>
    <row r="630" customFormat="1" x14ac:dyDescent="0.25"/>
    <row r="631" customFormat="1" x14ac:dyDescent="0.25"/>
    <row r="632" customFormat="1" x14ac:dyDescent="0.25"/>
    <row r="633" customFormat="1" x14ac:dyDescent="0.25"/>
    <row r="634" customFormat="1" x14ac:dyDescent="0.25"/>
    <row r="635" customFormat="1" x14ac:dyDescent="0.25"/>
    <row r="636" customFormat="1" x14ac:dyDescent="0.25"/>
    <row r="637" customFormat="1" x14ac:dyDescent="0.25"/>
    <row r="638" customFormat="1" x14ac:dyDescent="0.25"/>
    <row r="639" customFormat="1" x14ac:dyDescent="0.25"/>
    <row r="640" customFormat="1" x14ac:dyDescent="0.25"/>
    <row r="641" customFormat="1" x14ac:dyDescent="0.25"/>
    <row r="642" customFormat="1" x14ac:dyDescent="0.25"/>
    <row r="643" customFormat="1" x14ac:dyDescent="0.25"/>
    <row r="644" customFormat="1" x14ac:dyDescent="0.25"/>
    <row r="645" customFormat="1" x14ac:dyDescent="0.25"/>
    <row r="646" customFormat="1" x14ac:dyDescent="0.25"/>
    <row r="647" customFormat="1" x14ac:dyDescent="0.25"/>
    <row r="648" customFormat="1" x14ac:dyDescent="0.25"/>
    <row r="649" customFormat="1" x14ac:dyDescent="0.25"/>
    <row r="650" customFormat="1" x14ac:dyDescent="0.25"/>
    <row r="651" customFormat="1" x14ac:dyDescent="0.25"/>
    <row r="652" customFormat="1" x14ac:dyDescent="0.25"/>
    <row r="653" customFormat="1" x14ac:dyDescent="0.25"/>
    <row r="654" customFormat="1" x14ac:dyDescent="0.25"/>
    <row r="655" customFormat="1" x14ac:dyDescent="0.25"/>
    <row r="656" customFormat="1" x14ac:dyDescent="0.25"/>
    <row r="657" customFormat="1" x14ac:dyDescent="0.25"/>
    <row r="658" customFormat="1" x14ac:dyDescent="0.25"/>
    <row r="659" customFormat="1" x14ac:dyDescent="0.25"/>
    <row r="660" customFormat="1" x14ac:dyDescent="0.25"/>
    <row r="661" customFormat="1" x14ac:dyDescent="0.25"/>
    <row r="662" customFormat="1" x14ac:dyDescent="0.25"/>
    <row r="663" customFormat="1" x14ac:dyDescent="0.25"/>
    <row r="664" customFormat="1" x14ac:dyDescent="0.25"/>
    <row r="665" customFormat="1" x14ac:dyDescent="0.25"/>
    <row r="666" customFormat="1" x14ac:dyDescent="0.25"/>
    <row r="667" customFormat="1" x14ac:dyDescent="0.25"/>
    <row r="668" customFormat="1" x14ac:dyDescent="0.25"/>
    <row r="669" customFormat="1" x14ac:dyDescent="0.25"/>
    <row r="670" customFormat="1" x14ac:dyDescent="0.25"/>
    <row r="671" customFormat="1" x14ac:dyDescent="0.25"/>
    <row r="672" customFormat="1" x14ac:dyDescent="0.25"/>
    <row r="673" customFormat="1" x14ac:dyDescent="0.25"/>
    <row r="674" customFormat="1" x14ac:dyDescent="0.25"/>
    <row r="675" customFormat="1" x14ac:dyDescent="0.25"/>
    <row r="676" customFormat="1" x14ac:dyDescent="0.25"/>
    <row r="677" customFormat="1" x14ac:dyDescent="0.25"/>
    <row r="678" customFormat="1" x14ac:dyDescent="0.25"/>
    <row r="679" customFormat="1" x14ac:dyDescent="0.25"/>
    <row r="680" customFormat="1" x14ac:dyDescent="0.25"/>
    <row r="681" customFormat="1" x14ac:dyDescent="0.25"/>
    <row r="682" customFormat="1" x14ac:dyDescent="0.25"/>
    <row r="683" customFormat="1" x14ac:dyDescent="0.25"/>
    <row r="684" customFormat="1" x14ac:dyDescent="0.25"/>
    <row r="685" customFormat="1" x14ac:dyDescent="0.25"/>
    <row r="686" customFormat="1" x14ac:dyDescent="0.25"/>
    <row r="687" customFormat="1" x14ac:dyDescent="0.25"/>
    <row r="688" customFormat="1" x14ac:dyDescent="0.25"/>
    <row r="689" customFormat="1" x14ac:dyDescent="0.25"/>
    <row r="690" customFormat="1" x14ac:dyDescent="0.25"/>
    <row r="691" customFormat="1" x14ac:dyDescent="0.25"/>
    <row r="692" customFormat="1" x14ac:dyDescent="0.25"/>
    <row r="693" customFormat="1" x14ac:dyDescent="0.25"/>
    <row r="694" customFormat="1" x14ac:dyDescent="0.25"/>
    <row r="695" customFormat="1" x14ac:dyDescent="0.25"/>
    <row r="696" customFormat="1" x14ac:dyDescent="0.25"/>
    <row r="697" customFormat="1" x14ac:dyDescent="0.25"/>
    <row r="698" customFormat="1" x14ac:dyDescent="0.25"/>
    <row r="699" customFormat="1" x14ac:dyDescent="0.25"/>
    <row r="700" customFormat="1" x14ac:dyDescent="0.25"/>
    <row r="701" customFormat="1" x14ac:dyDescent="0.25"/>
    <row r="702" customFormat="1" x14ac:dyDescent="0.25"/>
    <row r="703" customFormat="1" x14ac:dyDescent="0.25"/>
    <row r="704" customFormat="1" x14ac:dyDescent="0.25"/>
    <row r="705" customFormat="1" x14ac:dyDescent="0.25"/>
    <row r="706" customFormat="1" x14ac:dyDescent="0.25"/>
    <row r="707" customFormat="1" x14ac:dyDescent="0.25"/>
    <row r="708" customFormat="1" x14ac:dyDescent="0.25"/>
    <row r="709" customFormat="1" x14ac:dyDescent="0.25"/>
    <row r="710" customFormat="1" x14ac:dyDescent="0.25"/>
    <row r="711" customFormat="1" x14ac:dyDescent="0.25"/>
    <row r="712" customFormat="1" x14ac:dyDescent="0.25"/>
    <row r="713" customFormat="1" x14ac:dyDescent="0.25"/>
    <row r="714" customFormat="1" x14ac:dyDescent="0.25"/>
    <row r="715" customFormat="1" x14ac:dyDescent="0.25"/>
    <row r="716" customFormat="1" x14ac:dyDescent="0.25"/>
    <row r="717" customFormat="1" x14ac:dyDescent="0.25"/>
    <row r="718" customFormat="1" x14ac:dyDescent="0.25"/>
    <row r="719" customFormat="1" x14ac:dyDescent="0.25"/>
    <row r="720" customFormat="1" x14ac:dyDescent="0.25"/>
    <row r="721" customFormat="1" x14ac:dyDescent="0.25"/>
    <row r="722" customFormat="1" x14ac:dyDescent="0.25"/>
    <row r="723" customFormat="1" x14ac:dyDescent="0.25"/>
    <row r="724" customFormat="1" x14ac:dyDescent="0.25"/>
    <row r="725" customFormat="1" x14ac:dyDescent="0.25"/>
    <row r="726" customFormat="1" x14ac:dyDescent="0.25"/>
    <row r="727" customFormat="1" x14ac:dyDescent="0.25"/>
    <row r="728" customFormat="1" x14ac:dyDescent="0.25"/>
    <row r="729" customFormat="1" x14ac:dyDescent="0.25"/>
    <row r="730" customFormat="1" x14ac:dyDescent="0.25"/>
    <row r="731" customFormat="1" x14ac:dyDescent="0.25"/>
    <row r="732" customFormat="1" x14ac:dyDescent="0.25"/>
    <row r="733" customFormat="1" x14ac:dyDescent="0.25"/>
  </sheetData>
  <mergeCells count="22">
    <mergeCell ref="H1:I1"/>
    <mergeCell ref="E74:O74"/>
    <mergeCell ref="E76:O76"/>
    <mergeCell ref="AH76:BB76"/>
    <mergeCell ref="S76:T76"/>
    <mergeCell ref="V74:AF74"/>
    <mergeCell ref="V76:AC76"/>
    <mergeCell ref="AE76:AF76"/>
    <mergeCell ref="B9:O9"/>
    <mergeCell ref="Q9:AD9"/>
    <mergeCell ref="AF9:AS9"/>
    <mergeCell ref="BY9:CL9"/>
    <mergeCell ref="E137:O137"/>
    <mergeCell ref="T137:W137"/>
    <mergeCell ref="AH205:BC205"/>
    <mergeCell ref="E203:O203"/>
    <mergeCell ref="E205:O205"/>
    <mergeCell ref="E139:O139"/>
    <mergeCell ref="T139:V139"/>
    <mergeCell ref="X139:AS139"/>
    <mergeCell ref="AU9:BH9"/>
    <mergeCell ref="BJ9:BW9"/>
  </mergeCells>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0C8BB-0FAC-4C5B-BB9D-A2D2987BA2A6}">
  <dimension ref="A1:BF1765"/>
  <sheetViews>
    <sheetView workbookViewId="0">
      <selection activeCell="G22" sqref="G22"/>
    </sheetView>
  </sheetViews>
  <sheetFormatPr defaultColWidth="9.140625" defaultRowHeight="15" x14ac:dyDescent="0.25"/>
  <cols>
    <col min="1" max="4" width="9.140625" style="67"/>
    <col min="5" max="5" width="9.140625" style="72"/>
    <col min="6" max="6" width="20.5703125" style="73" customWidth="1"/>
    <col min="7" max="7" width="16.42578125" style="73" customWidth="1"/>
    <col min="8" max="8" width="13.140625" style="72" customWidth="1"/>
    <col min="9" max="9" width="3.7109375" style="67" customWidth="1"/>
    <col min="10" max="11" width="9.140625" style="67"/>
    <col min="12" max="12" width="9.5703125" style="67" bestFit="1" customWidth="1"/>
    <col min="13" max="13" width="53.28515625" style="67" customWidth="1"/>
    <col min="14" max="16384" width="9.140625" style="67"/>
  </cols>
  <sheetData>
    <row r="1" spans="1:58" s="65" customFormat="1" ht="15.75" customHeight="1" x14ac:dyDescent="0.25">
      <c r="A1" s="122" t="s">
        <v>448</v>
      </c>
      <c r="H1"/>
      <c r="I1"/>
      <c r="J1"/>
      <c r="K1"/>
      <c r="L1"/>
      <c r="AJ1" s="66"/>
      <c r="AK1" s="66"/>
      <c r="AL1" s="66"/>
      <c r="AM1" s="66"/>
      <c r="AN1" s="66"/>
      <c r="AO1" s="66"/>
      <c r="AP1" s="66"/>
      <c r="BE1" s="67"/>
      <c r="BF1" s="67"/>
    </row>
    <row r="2" spans="1:58" s="65" customFormat="1" ht="15.75" customHeight="1" x14ac:dyDescent="0.25">
      <c r="A2" s="122" t="s">
        <v>449</v>
      </c>
      <c r="C2" s="64"/>
      <c r="H2" s="401"/>
      <c r="I2" s="401"/>
      <c r="J2" s="401"/>
      <c r="K2" s="68"/>
      <c r="L2" s="68"/>
      <c r="AJ2" s="66"/>
      <c r="AK2" s="66"/>
      <c r="AL2" s="66"/>
      <c r="AM2" s="66"/>
      <c r="AN2" s="66"/>
      <c r="AO2" s="66"/>
      <c r="AP2" s="66"/>
      <c r="BE2" s="67"/>
      <c r="BF2" s="67"/>
    </row>
    <row r="3" spans="1:58" s="65" customFormat="1" ht="15.75" customHeight="1" x14ac:dyDescent="0.25">
      <c r="A3" s="122"/>
      <c r="C3" s="64"/>
      <c r="H3" s="401"/>
      <c r="I3" s="401"/>
      <c r="J3" s="401"/>
      <c r="K3" s="68"/>
      <c r="L3" s="68"/>
      <c r="AJ3" s="66"/>
      <c r="AK3" s="66"/>
      <c r="AL3" s="66"/>
      <c r="AM3" s="66"/>
      <c r="AN3" s="66"/>
      <c r="AO3" s="66"/>
      <c r="AP3" s="66"/>
      <c r="BE3" s="67"/>
      <c r="BF3" s="67"/>
    </row>
    <row r="4" spans="1:58" ht="12.75" x14ac:dyDescent="0.2">
      <c r="B4" s="585" t="s">
        <v>450</v>
      </c>
      <c r="C4" s="585"/>
      <c r="D4" s="585"/>
      <c r="E4" s="585"/>
      <c r="F4" s="585"/>
      <c r="G4" s="585"/>
      <c r="H4" s="585"/>
      <c r="J4" s="586" t="s">
        <v>451</v>
      </c>
      <c r="K4" s="586"/>
      <c r="L4" s="586"/>
      <c r="M4" s="586"/>
    </row>
    <row r="5" spans="1:58" ht="38.25" x14ac:dyDescent="0.2">
      <c r="B5" s="69" t="s">
        <v>452</v>
      </c>
      <c r="C5" s="69" t="s">
        <v>3</v>
      </c>
      <c r="D5" s="69" t="s">
        <v>453</v>
      </c>
      <c r="E5" s="70" t="s">
        <v>454</v>
      </c>
      <c r="F5" s="71" t="s">
        <v>455</v>
      </c>
      <c r="G5" s="71" t="s">
        <v>456</v>
      </c>
      <c r="H5" s="70" t="s">
        <v>457</v>
      </c>
      <c r="J5" s="125" t="s">
        <v>452</v>
      </c>
      <c r="K5" s="125" t="s">
        <v>453</v>
      </c>
      <c r="L5" s="264" t="s">
        <v>458</v>
      </c>
      <c r="M5" s="265" t="s">
        <v>459</v>
      </c>
    </row>
    <row r="6" spans="1:58" x14ac:dyDescent="0.25">
      <c r="B6" s="67" t="s">
        <v>460</v>
      </c>
      <c r="C6" s="67" t="s">
        <v>108</v>
      </c>
      <c r="D6" s="67">
        <v>1982</v>
      </c>
      <c r="E6" s="72">
        <v>0.81145295527967132</v>
      </c>
      <c r="F6" s="73">
        <v>656129.49929776834</v>
      </c>
      <c r="G6" s="73">
        <v>4887757</v>
      </c>
      <c r="H6" s="72">
        <v>0.13423938614333084</v>
      </c>
      <c r="J6" s="266" t="s">
        <v>461</v>
      </c>
      <c r="K6" s="266">
        <v>1981</v>
      </c>
      <c r="L6" s="267">
        <v>29767</v>
      </c>
      <c r="M6" s="268">
        <v>541817</v>
      </c>
    </row>
    <row r="7" spans="1:58" x14ac:dyDescent="0.25">
      <c r="B7" s="67" t="s">
        <v>460</v>
      </c>
      <c r="C7" s="67" t="s">
        <v>108</v>
      </c>
      <c r="D7" s="67">
        <v>1983</v>
      </c>
      <c r="E7" s="72">
        <v>0.80375616590852383</v>
      </c>
      <c r="F7" s="73">
        <v>667501.813151379</v>
      </c>
      <c r="G7" s="73">
        <v>4795353</v>
      </c>
      <c r="H7" s="72">
        <v>0.1391976384535985</v>
      </c>
      <c r="J7" s="266" t="s">
        <v>461</v>
      </c>
      <c r="K7" s="266">
        <v>1982</v>
      </c>
      <c r="L7" s="267">
        <v>30132</v>
      </c>
      <c r="M7" s="268">
        <v>503469</v>
      </c>
    </row>
    <row r="8" spans="1:58" x14ac:dyDescent="0.25">
      <c r="B8" s="67" t="s">
        <v>460</v>
      </c>
      <c r="C8" s="67" t="s">
        <v>108</v>
      </c>
      <c r="D8" s="67">
        <v>1984</v>
      </c>
      <c r="E8" s="72">
        <v>0.80742219619963584</v>
      </c>
      <c r="F8" s="73">
        <v>719722.41951501998</v>
      </c>
      <c r="G8" s="73">
        <v>5006527</v>
      </c>
      <c r="H8" s="72">
        <v>0.14375682374528689</v>
      </c>
      <c r="J8" s="266" t="s">
        <v>461</v>
      </c>
      <c r="K8" s="266">
        <v>1983</v>
      </c>
      <c r="L8" s="267">
        <v>30497</v>
      </c>
      <c r="M8" s="268">
        <v>452899</v>
      </c>
    </row>
    <row r="9" spans="1:58" x14ac:dyDescent="0.25">
      <c r="B9" s="67" t="s">
        <v>460</v>
      </c>
      <c r="C9" s="67" t="s">
        <v>108</v>
      </c>
      <c r="D9" s="67">
        <v>1985</v>
      </c>
      <c r="E9" s="72">
        <v>0.79371391746553277</v>
      </c>
      <c r="F9" s="73">
        <v>716116.47632451495</v>
      </c>
      <c r="G9" s="73">
        <v>5018612</v>
      </c>
      <c r="H9" s="72">
        <v>0.14269213805022482</v>
      </c>
      <c r="J9" s="266" t="s">
        <v>461</v>
      </c>
      <c r="K9" s="266">
        <v>1984</v>
      </c>
      <c r="L9" s="267">
        <v>30863</v>
      </c>
      <c r="M9" s="268">
        <v>478359</v>
      </c>
    </row>
    <row r="10" spans="1:58" x14ac:dyDescent="0.25">
      <c r="B10" s="67" t="s">
        <v>460</v>
      </c>
      <c r="C10" s="67" t="s">
        <v>108</v>
      </c>
      <c r="D10" s="67">
        <v>1986</v>
      </c>
      <c r="E10" s="72">
        <v>0.7799354859730866</v>
      </c>
      <c r="F10" s="73">
        <v>745391.36336385261</v>
      </c>
      <c r="G10" s="73">
        <v>5300676</v>
      </c>
      <c r="H10" s="72">
        <v>0.14062194394900812</v>
      </c>
      <c r="J10" s="266" t="s">
        <v>461</v>
      </c>
      <c r="K10" s="266">
        <v>1985</v>
      </c>
      <c r="L10" s="267">
        <v>31228</v>
      </c>
      <c r="M10" s="268">
        <v>499616</v>
      </c>
    </row>
    <row r="11" spans="1:58" x14ac:dyDescent="0.25">
      <c r="B11" s="67" t="s">
        <v>460</v>
      </c>
      <c r="C11" s="67" t="s">
        <v>108</v>
      </c>
      <c r="D11" s="67">
        <v>1987</v>
      </c>
      <c r="E11" s="72">
        <v>0.75656748007968122</v>
      </c>
      <c r="F11" s="73">
        <v>746824.40407121507</v>
      </c>
      <c r="G11" s="73">
        <v>5338657</v>
      </c>
      <c r="H11" s="72">
        <v>0.13988993937449345</v>
      </c>
      <c r="J11" s="266" t="s">
        <v>461</v>
      </c>
      <c r="K11" s="266">
        <v>1986</v>
      </c>
      <c r="L11" s="267">
        <v>31593</v>
      </c>
      <c r="M11" s="268">
        <v>541118</v>
      </c>
    </row>
    <row r="12" spans="1:58" x14ac:dyDescent="0.25">
      <c r="B12" s="67" t="s">
        <v>460</v>
      </c>
      <c r="C12" s="67" t="s">
        <v>108</v>
      </c>
      <c r="D12" s="67">
        <v>1988</v>
      </c>
      <c r="E12" s="72">
        <v>0.74954319198538211</v>
      </c>
      <c r="F12" s="73">
        <v>770906.67204334948</v>
      </c>
      <c r="G12" s="73">
        <v>5498146</v>
      </c>
      <c r="H12" s="72">
        <v>0.14021211369129694</v>
      </c>
      <c r="J12" s="266" t="s">
        <v>461</v>
      </c>
      <c r="K12" s="266">
        <v>1987</v>
      </c>
      <c r="L12" s="267">
        <v>31958</v>
      </c>
      <c r="M12" s="268">
        <v>555184</v>
      </c>
    </row>
    <row r="13" spans="1:58" x14ac:dyDescent="0.25">
      <c r="B13" s="67" t="s">
        <v>460</v>
      </c>
      <c r="C13" s="67" t="s">
        <v>108</v>
      </c>
      <c r="D13" s="67">
        <v>1989</v>
      </c>
      <c r="E13" s="72">
        <v>0.73370314448893847</v>
      </c>
      <c r="F13" s="73">
        <v>759238.94872973149</v>
      </c>
      <c r="G13" s="73">
        <v>5538702</v>
      </c>
      <c r="H13" s="72">
        <v>0.13707885868019826</v>
      </c>
      <c r="J13" s="266" t="s">
        <v>461</v>
      </c>
      <c r="K13" s="266">
        <v>1988</v>
      </c>
      <c r="L13" s="267">
        <v>32324</v>
      </c>
      <c r="M13" s="268">
        <v>583404</v>
      </c>
    </row>
    <row r="14" spans="1:58" x14ac:dyDescent="0.25">
      <c r="B14" s="67" t="s">
        <v>460</v>
      </c>
      <c r="C14" s="67" t="s">
        <v>108</v>
      </c>
      <c r="D14" s="67">
        <v>1990</v>
      </c>
      <c r="E14" s="72">
        <v>0.71807766168668419</v>
      </c>
      <c r="F14" s="73">
        <v>745608.7592357517</v>
      </c>
      <c r="G14" s="73">
        <v>5574458</v>
      </c>
      <c r="H14" s="72">
        <v>0.13375448505231391</v>
      </c>
      <c r="J14" s="266" t="s">
        <v>461</v>
      </c>
      <c r="K14" s="266">
        <v>1989</v>
      </c>
      <c r="L14" s="267">
        <v>32689</v>
      </c>
      <c r="M14" s="268">
        <v>575297</v>
      </c>
    </row>
    <row r="15" spans="1:58" x14ac:dyDescent="0.25">
      <c r="B15" s="67" t="s">
        <v>460</v>
      </c>
      <c r="C15" s="67" t="s">
        <v>108</v>
      </c>
      <c r="D15" s="67">
        <v>1991</v>
      </c>
      <c r="E15" s="72">
        <v>0.70641318189751579</v>
      </c>
      <c r="F15" s="73">
        <v>732825.26435548195</v>
      </c>
      <c r="G15" s="73">
        <v>5568548</v>
      </c>
      <c r="H15" s="72">
        <v>0.13160078073413067</v>
      </c>
      <c r="J15" s="266" t="s">
        <v>461</v>
      </c>
      <c r="K15" s="266">
        <v>1990</v>
      </c>
      <c r="L15" s="267">
        <v>33054</v>
      </c>
      <c r="M15" s="268">
        <v>564128</v>
      </c>
    </row>
    <row r="16" spans="1:58" x14ac:dyDescent="0.25">
      <c r="B16" s="67" t="s">
        <v>460</v>
      </c>
      <c r="C16" s="67" t="s">
        <v>108</v>
      </c>
      <c r="D16" s="67">
        <v>1992</v>
      </c>
      <c r="E16" s="72">
        <v>0.69521429463951023</v>
      </c>
      <c r="F16" s="73">
        <v>717699.61057103588</v>
      </c>
      <c r="G16" s="73">
        <v>5635507</v>
      </c>
      <c r="H16" s="72">
        <v>0.12735315750136339</v>
      </c>
      <c r="J16" s="266" t="s">
        <v>461</v>
      </c>
      <c r="K16" s="266">
        <v>1991</v>
      </c>
      <c r="L16" s="267">
        <v>33419</v>
      </c>
      <c r="M16" s="268">
        <v>565280</v>
      </c>
    </row>
    <row r="17" spans="2:13" x14ac:dyDescent="0.25">
      <c r="B17" s="67" t="s">
        <v>460</v>
      </c>
      <c r="C17" s="67" t="s">
        <v>108</v>
      </c>
      <c r="D17" s="67">
        <v>1993</v>
      </c>
      <c r="E17" s="72">
        <v>0.66782926997720837</v>
      </c>
      <c r="F17" s="73">
        <v>693536.02206644102</v>
      </c>
      <c r="G17" s="73">
        <v>5762251</v>
      </c>
      <c r="H17" s="72">
        <v>0.12035852344273809</v>
      </c>
      <c r="J17" s="266" t="s">
        <v>461</v>
      </c>
      <c r="K17" s="266">
        <v>1992</v>
      </c>
      <c r="L17" s="267">
        <v>33785</v>
      </c>
      <c r="M17" s="268">
        <v>581056</v>
      </c>
    </row>
    <row r="18" spans="2:13" x14ac:dyDescent="0.25">
      <c r="B18" s="67" t="s">
        <v>460</v>
      </c>
      <c r="C18" s="67" t="s">
        <v>108</v>
      </c>
      <c r="D18" s="67">
        <v>1994</v>
      </c>
      <c r="E18" s="72">
        <v>0.66933904178985049</v>
      </c>
      <c r="F18" s="73">
        <v>697885.01324410399</v>
      </c>
      <c r="G18" s="73">
        <v>5763584</v>
      </c>
      <c r="H18" s="72">
        <v>0.12108525064336774</v>
      </c>
      <c r="J18" s="266" t="s">
        <v>461</v>
      </c>
      <c r="K18" s="266">
        <v>1993</v>
      </c>
      <c r="L18" s="267">
        <v>34150</v>
      </c>
      <c r="M18" s="268">
        <v>609847</v>
      </c>
    </row>
    <row r="19" spans="2:13" x14ac:dyDescent="0.25">
      <c r="B19" s="67" t="s">
        <v>460</v>
      </c>
      <c r="C19" s="67" t="s">
        <v>108</v>
      </c>
      <c r="D19" s="67">
        <v>1995</v>
      </c>
      <c r="E19" s="72">
        <v>0.65942904484103693</v>
      </c>
      <c r="F19" s="73">
        <v>675176.86986088578</v>
      </c>
      <c r="G19" s="73">
        <v>5837945</v>
      </c>
      <c r="H19" s="72">
        <v>0.11565317416674631</v>
      </c>
      <c r="J19" s="266" t="s">
        <v>461</v>
      </c>
      <c r="K19" s="266">
        <v>1994</v>
      </c>
      <c r="L19" s="267">
        <v>34515</v>
      </c>
      <c r="M19" s="268">
        <v>602214</v>
      </c>
    </row>
    <row r="20" spans="2:13" x14ac:dyDescent="0.25">
      <c r="B20" s="67" t="s">
        <v>460</v>
      </c>
      <c r="C20" s="67" t="s">
        <v>108</v>
      </c>
      <c r="D20" s="67">
        <v>1996</v>
      </c>
      <c r="E20" s="72">
        <v>0.65565812352935626</v>
      </c>
      <c r="F20" s="73">
        <v>687608.99954706535</v>
      </c>
      <c r="G20" s="73">
        <v>5974675</v>
      </c>
      <c r="H20" s="72">
        <v>0.11508726408500301</v>
      </c>
      <c r="J20" s="266" t="s">
        <v>461</v>
      </c>
      <c r="K20" s="266">
        <v>1995</v>
      </c>
      <c r="L20" s="267">
        <v>34880</v>
      </c>
      <c r="M20" s="268">
        <v>652070</v>
      </c>
    </row>
    <row r="21" spans="2:13" x14ac:dyDescent="0.25">
      <c r="B21" s="67" t="s">
        <v>460</v>
      </c>
      <c r="C21" s="67" t="s">
        <v>108</v>
      </c>
      <c r="D21" s="67">
        <v>1997</v>
      </c>
      <c r="E21" s="72">
        <v>0.65193203388414112</v>
      </c>
      <c r="F21" s="73">
        <v>685056.04859376047</v>
      </c>
      <c r="G21" s="73">
        <v>6116870</v>
      </c>
      <c r="H21" s="72">
        <v>0.11199454109597891</v>
      </c>
      <c r="J21" s="266" t="s">
        <v>461</v>
      </c>
      <c r="K21" s="266">
        <v>1996</v>
      </c>
      <c r="L21" s="267">
        <v>35246</v>
      </c>
      <c r="M21" s="268">
        <v>622202</v>
      </c>
    </row>
    <row r="22" spans="2:13" x14ac:dyDescent="0.25">
      <c r="B22" s="67" t="s">
        <v>460</v>
      </c>
      <c r="C22" s="67" t="s">
        <v>108</v>
      </c>
      <c r="D22" s="67">
        <v>1998</v>
      </c>
      <c r="E22" s="72">
        <v>0.64598077825685407</v>
      </c>
      <c r="F22" s="73">
        <v>683164.07783409685</v>
      </c>
      <c r="G22" s="73">
        <v>6216008</v>
      </c>
      <c r="H22" s="72">
        <v>0.10990398947911535</v>
      </c>
      <c r="J22" s="266" t="s">
        <v>461</v>
      </c>
      <c r="K22" s="266">
        <v>1997</v>
      </c>
      <c r="L22" s="267">
        <v>35611</v>
      </c>
      <c r="M22" s="268">
        <v>688132</v>
      </c>
    </row>
    <row r="23" spans="2:13" x14ac:dyDescent="0.25">
      <c r="B23" s="67" t="s">
        <v>460</v>
      </c>
      <c r="C23" s="67" t="s">
        <v>108</v>
      </c>
      <c r="D23" s="67">
        <v>1999</v>
      </c>
      <c r="E23" s="72">
        <v>0.64018914177500497</v>
      </c>
      <c r="F23" s="73">
        <v>657367.97720539547</v>
      </c>
      <c r="G23" s="73">
        <v>6201141</v>
      </c>
      <c r="H23" s="72">
        <v>0.10600758428253695</v>
      </c>
      <c r="J23" s="266" t="s">
        <v>461</v>
      </c>
      <c r="K23" s="266">
        <v>1998</v>
      </c>
      <c r="L23" s="267">
        <v>35976</v>
      </c>
      <c r="M23" s="268">
        <v>709314</v>
      </c>
    </row>
    <row r="24" spans="2:13" x14ac:dyDescent="0.25">
      <c r="B24" s="67" t="s">
        <v>460</v>
      </c>
      <c r="C24" s="67" t="s">
        <v>108</v>
      </c>
      <c r="D24" s="67">
        <v>2000</v>
      </c>
      <c r="E24" s="72">
        <v>0.64043531506380114</v>
      </c>
      <c r="F24" s="73">
        <v>676944.61106964329</v>
      </c>
      <c r="G24" s="73">
        <v>6310904</v>
      </c>
      <c r="H24" s="72">
        <v>0.10726587047903807</v>
      </c>
      <c r="J24" s="266" t="s">
        <v>461</v>
      </c>
      <c r="K24" s="266">
        <v>1999</v>
      </c>
      <c r="L24" s="267">
        <v>36341</v>
      </c>
      <c r="M24" s="268">
        <v>715460</v>
      </c>
    </row>
    <row r="25" spans="2:13" x14ac:dyDescent="0.25">
      <c r="B25" s="67" t="s">
        <v>460</v>
      </c>
      <c r="C25" s="67" t="s">
        <v>108</v>
      </c>
      <c r="D25" s="67">
        <v>2001</v>
      </c>
      <c r="E25" s="72">
        <v>0.64093192653079545</v>
      </c>
      <c r="F25" s="73">
        <v>690056.7949716748</v>
      </c>
      <c r="G25" s="73">
        <v>6309000</v>
      </c>
      <c r="H25" s="72">
        <v>0.10937657235246073</v>
      </c>
      <c r="J25" s="266" t="s">
        <v>461</v>
      </c>
      <c r="K25" s="266">
        <v>2000</v>
      </c>
      <c r="L25" s="267">
        <v>36707</v>
      </c>
      <c r="M25" s="268">
        <v>721675</v>
      </c>
    </row>
    <row r="26" spans="2:13" x14ac:dyDescent="0.25">
      <c r="B26" s="67" t="s">
        <v>460</v>
      </c>
      <c r="C26" s="67" t="s">
        <v>108</v>
      </c>
      <c r="D26" s="67">
        <v>2002</v>
      </c>
      <c r="E26" s="72">
        <v>0.6393316749235527</v>
      </c>
      <c r="F26" s="73">
        <v>699347.65724365134</v>
      </c>
      <c r="G26" s="73">
        <v>6304620</v>
      </c>
      <c r="H26" s="72">
        <v>0.11092621874810081</v>
      </c>
      <c r="J26" s="266" t="s">
        <v>461</v>
      </c>
      <c r="K26" s="266">
        <v>2001</v>
      </c>
      <c r="L26" s="267">
        <v>37072</v>
      </c>
      <c r="M26" s="268">
        <v>718363</v>
      </c>
    </row>
    <row r="27" spans="2:13" x14ac:dyDescent="0.25">
      <c r="B27" s="67" t="s">
        <v>460</v>
      </c>
      <c r="C27" s="67" t="s">
        <v>108</v>
      </c>
      <c r="D27" s="67">
        <v>2003</v>
      </c>
      <c r="E27" s="72">
        <v>0.63975850933415168</v>
      </c>
      <c r="F27" s="73">
        <v>708041.85431091371</v>
      </c>
      <c r="G27" s="73">
        <v>6382794</v>
      </c>
      <c r="H27" s="72">
        <v>0.11092976748284744</v>
      </c>
      <c r="J27" s="266" t="s">
        <v>461</v>
      </c>
      <c r="K27" s="266">
        <v>2002</v>
      </c>
      <c r="L27" s="267">
        <v>37437</v>
      </c>
      <c r="M27" s="268">
        <v>722014</v>
      </c>
    </row>
    <row r="28" spans="2:13" x14ac:dyDescent="0.25">
      <c r="B28" s="67" t="s">
        <v>460</v>
      </c>
      <c r="C28" s="67" t="s">
        <v>108</v>
      </c>
      <c r="D28" s="67">
        <v>2004</v>
      </c>
      <c r="E28" s="72">
        <v>0.63926783594082903</v>
      </c>
      <c r="F28" s="73">
        <v>702525.94537851785</v>
      </c>
      <c r="G28" s="73">
        <v>6519753</v>
      </c>
      <c r="H28" s="72">
        <v>0.10775346019680775</v>
      </c>
      <c r="J28" s="266" t="s">
        <v>461</v>
      </c>
      <c r="K28" s="266">
        <v>2003</v>
      </c>
      <c r="L28" s="267">
        <v>37802</v>
      </c>
      <c r="M28" s="268">
        <v>742335</v>
      </c>
    </row>
    <row r="29" spans="2:13" x14ac:dyDescent="0.25">
      <c r="B29" s="67" t="s">
        <v>460</v>
      </c>
      <c r="C29" s="67" t="s">
        <v>108</v>
      </c>
      <c r="D29" s="67">
        <v>2005</v>
      </c>
      <c r="E29" s="72">
        <v>0.64024487900570026</v>
      </c>
      <c r="F29" s="73">
        <v>727370.04238567501</v>
      </c>
      <c r="G29" s="73">
        <v>6497015</v>
      </c>
      <c r="H29" s="72">
        <v>0.11195449639344761</v>
      </c>
      <c r="J29" s="266" t="s">
        <v>461</v>
      </c>
      <c r="K29" s="266">
        <v>2004</v>
      </c>
      <c r="L29" s="267">
        <v>38168</v>
      </c>
      <c r="M29" s="268">
        <v>782018</v>
      </c>
    </row>
    <row r="30" spans="2:13" x14ac:dyDescent="0.25">
      <c r="B30" s="67" t="s">
        <v>460</v>
      </c>
      <c r="C30" s="67" t="s">
        <v>108</v>
      </c>
      <c r="D30" s="67">
        <v>2006</v>
      </c>
      <c r="E30" s="72">
        <v>0.63860960888474894</v>
      </c>
      <c r="F30" s="73">
        <v>719625.53969669482</v>
      </c>
      <c r="G30" s="73">
        <v>6560912</v>
      </c>
      <c r="H30" s="72">
        <v>0.10968376647891251</v>
      </c>
      <c r="J30" s="266" t="s">
        <v>461</v>
      </c>
      <c r="K30" s="266">
        <v>2005</v>
      </c>
      <c r="L30" s="267">
        <v>38533</v>
      </c>
      <c r="M30" s="268">
        <v>824861</v>
      </c>
    </row>
    <row r="31" spans="2:13" x14ac:dyDescent="0.25">
      <c r="B31" s="67" t="s">
        <v>460</v>
      </c>
      <c r="C31" s="67" t="s">
        <v>108</v>
      </c>
      <c r="D31" s="67">
        <v>2007</v>
      </c>
      <c r="E31" s="72">
        <v>0.63951144202329402</v>
      </c>
      <c r="F31" s="73">
        <v>704662.30969085917</v>
      </c>
      <c r="G31" s="73">
        <v>6567929</v>
      </c>
      <c r="H31" s="72">
        <v>0.10728835675459633</v>
      </c>
      <c r="J31" s="266" t="s">
        <v>461</v>
      </c>
      <c r="K31" s="266">
        <v>2006</v>
      </c>
      <c r="L31" s="267">
        <v>38898</v>
      </c>
      <c r="M31" s="268">
        <v>913309</v>
      </c>
    </row>
    <row r="32" spans="2:13" x14ac:dyDescent="0.25">
      <c r="B32" s="67" t="s">
        <v>460</v>
      </c>
      <c r="C32" s="67" t="s">
        <v>108</v>
      </c>
      <c r="D32" s="67">
        <v>2008</v>
      </c>
      <c r="E32" s="72">
        <v>0.63921888508202973</v>
      </c>
      <c r="F32" s="73">
        <v>716031.26162679691</v>
      </c>
      <c r="G32" s="73">
        <v>6641293</v>
      </c>
      <c r="H32" s="72">
        <v>0.10781503867195694</v>
      </c>
      <c r="J32" s="266" t="s">
        <v>461</v>
      </c>
      <c r="K32" s="266">
        <v>2007</v>
      </c>
      <c r="L32" s="267">
        <v>39263</v>
      </c>
      <c r="M32" s="268">
        <v>946021</v>
      </c>
    </row>
    <row r="33" spans="2:13" x14ac:dyDescent="0.25">
      <c r="B33" s="67" t="s">
        <v>460</v>
      </c>
      <c r="C33" s="67" t="s">
        <v>108</v>
      </c>
      <c r="D33" s="67">
        <v>2009</v>
      </c>
      <c r="E33" s="72">
        <v>0.64086059359089032</v>
      </c>
      <c r="F33" s="73">
        <v>686369.38606296666</v>
      </c>
      <c r="G33" s="73">
        <v>6527069</v>
      </c>
      <c r="H33" s="72">
        <v>0.10515736635585846</v>
      </c>
      <c r="J33" s="266" t="s">
        <v>461</v>
      </c>
      <c r="K33" s="266">
        <v>2008</v>
      </c>
      <c r="L33" s="267">
        <v>39629</v>
      </c>
      <c r="M33" s="268">
        <v>1080871</v>
      </c>
    </row>
    <row r="34" spans="2:13" x14ac:dyDescent="0.25">
      <c r="B34" s="67" t="s">
        <v>460</v>
      </c>
      <c r="C34" s="67" t="s">
        <v>108</v>
      </c>
      <c r="D34" s="67">
        <v>2010</v>
      </c>
      <c r="E34" s="72">
        <v>0.63606881115335234</v>
      </c>
      <c r="F34" s="73">
        <v>686930.14543079666</v>
      </c>
      <c r="G34" s="73">
        <v>6735067</v>
      </c>
      <c r="H34" s="72">
        <v>0.10199306783893859</v>
      </c>
      <c r="J34" s="266" t="s">
        <v>461</v>
      </c>
      <c r="K34" s="266">
        <v>2009</v>
      </c>
      <c r="L34" s="267">
        <v>39994</v>
      </c>
      <c r="M34" s="268">
        <v>1165583</v>
      </c>
    </row>
    <row r="35" spans="2:13" x14ac:dyDescent="0.25">
      <c r="B35" s="67" t="s">
        <v>460</v>
      </c>
      <c r="C35" s="67" t="s">
        <v>108</v>
      </c>
      <c r="D35" s="67">
        <v>2011</v>
      </c>
      <c r="E35" s="72">
        <v>0.62645533198339531</v>
      </c>
      <c r="F35" s="73">
        <v>690241.64034127665</v>
      </c>
      <c r="G35" s="73">
        <v>6815590</v>
      </c>
      <c r="H35" s="72">
        <v>0.10127393818308858</v>
      </c>
      <c r="J35" s="266" t="s">
        <v>461</v>
      </c>
      <c r="K35" s="266">
        <v>2010</v>
      </c>
      <c r="L35" s="267">
        <v>40359</v>
      </c>
      <c r="M35" s="268">
        <v>1253829</v>
      </c>
    </row>
    <row r="36" spans="2:13" x14ac:dyDescent="0.25">
      <c r="B36" s="67" t="s">
        <v>460</v>
      </c>
      <c r="C36" s="67" t="s">
        <v>108</v>
      </c>
      <c r="D36" s="67">
        <v>2012</v>
      </c>
      <c r="E36" s="72">
        <v>0.62672034240713526</v>
      </c>
      <c r="F36" s="73">
        <v>685373.84581233421</v>
      </c>
      <c r="G36" s="73">
        <v>6794407</v>
      </c>
      <c r="H36" s="72">
        <v>0.10087323968262929</v>
      </c>
      <c r="J36" s="266" t="s">
        <v>461</v>
      </c>
      <c r="K36" s="266">
        <v>2011</v>
      </c>
      <c r="L36" s="267">
        <v>40724</v>
      </c>
      <c r="M36" s="268">
        <v>1317656</v>
      </c>
    </row>
    <row r="37" spans="2:13" x14ac:dyDescent="0.25">
      <c r="B37" s="67" t="s">
        <v>460</v>
      </c>
      <c r="C37" s="67" t="s">
        <v>108</v>
      </c>
      <c r="D37" s="67">
        <v>2013</v>
      </c>
      <c r="E37" s="72">
        <v>0.64534168625827648</v>
      </c>
      <c r="F37" s="73">
        <v>724815.51492098323</v>
      </c>
      <c r="G37" s="73">
        <v>6973710</v>
      </c>
      <c r="H37" s="72">
        <v>0.10393542532181338</v>
      </c>
      <c r="J37" s="266" t="s">
        <v>461</v>
      </c>
      <c r="K37" s="266">
        <v>2012</v>
      </c>
      <c r="L37" s="267">
        <v>41090</v>
      </c>
      <c r="M37" s="268">
        <v>1280301</v>
      </c>
    </row>
    <row r="38" spans="2:13" x14ac:dyDescent="0.25">
      <c r="B38" s="67" t="s">
        <v>460</v>
      </c>
      <c r="C38" s="67" t="s">
        <v>108</v>
      </c>
      <c r="D38" s="67">
        <v>2014</v>
      </c>
      <c r="E38" s="72">
        <v>0.64631695744272655</v>
      </c>
      <c r="F38" s="73">
        <v>740215.82397087815</v>
      </c>
      <c r="G38" s="73">
        <v>7173730</v>
      </c>
      <c r="H38" s="72">
        <v>0.10318423246635686</v>
      </c>
      <c r="J38" s="266" t="s">
        <v>461</v>
      </c>
      <c r="K38" s="266">
        <v>2013</v>
      </c>
      <c r="L38" s="267">
        <v>41455</v>
      </c>
      <c r="M38" s="268">
        <v>1309865</v>
      </c>
    </row>
    <row r="39" spans="2:13" x14ac:dyDescent="0.25">
      <c r="B39" s="67" t="s">
        <v>460</v>
      </c>
      <c r="C39" s="67" t="s">
        <v>108</v>
      </c>
      <c r="D39" s="67">
        <v>2015</v>
      </c>
      <c r="E39" s="72">
        <v>0.67736777925465275</v>
      </c>
      <c r="F39" s="73">
        <v>750240.35968242679</v>
      </c>
      <c r="G39" s="73">
        <v>7258314</v>
      </c>
      <c r="H39" s="72">
        <v>0.10336289662894534</v>
      </c>
      <c r="J39" s="266" t="s">
        <v>461</v>
      </c>
      <c r="K39" s="266">
        <v>2014</v>
      </c>
      <c r="L39" s="267">
        <v>41820</v>
      </c>
      <c r="M39" s="268">
        <v>1335591</v>
      </c>
    </row>
    <row r="40" spans="2:13" x14ac:dyDescent="0.25">
      <c r="B40" s="67" t="s">
        <v>460</v>
      </c>
      <c r="C40" s="67" t="s">
        <v>108</v>
      </c>
      <c r="D40" s="67">
        <v>2016</v>
      </c>
      <c r="E40" s="72">
        <v>0.67787729378623629</v>
      </c>
      <c r="F40" s="73">
        <v>762374.02057939686</v>
      </c>
      <c r="G40" s="73">
        <v>7348911</v>
      </c>
      <c r="H40" s="72">
        <v>0.10373972695810262</v>
      </c>
      <c r="J40" s="266" t="s">
        <v>461</v>
      </c>
      <c r="K40" s="266">
        <v>2015</v>
      </c>
      <c r="L40" s="267">
        <v>42185</v>
      </c>
      <c r="M40" s="268">
        <v>1386801</v>
      </c>
    </row>
    <row r="41" spans="2:13" x14ac:dyDescent="0.25">
      <c r="B41" s="67" t="s">
        <v>460</v>
      </c>
      <c r="C41" s="67" t="s">
        <v>108</v>
      </c>
      <c r="D41" s="67">
        <v>2017</v>
      </c>
      <c r="E41" s="72">
        <v>0.67876796381306281</v>
      </c>
      <c r="F41" s="73">
        <v>773282.33016624895</v>
      </c>
      <c r="G41" s="73">
        <v>7408771</v>
      </c>
      <c r="H41" s="72">
        <v>0.1043739009028959</v>
      </c>
      <c r="J41" s="266" t="s">
        <v>461</v>
      </c>
      <c r="K41" s="266">
        <v>2016</v>
      </c>
      <c r="L41" s="267">
        <v>42551</v>
      </c>
      <c r="M41" s="268">
        <v>1425097</v>
      </c>
    </row>
    <row r="42" spans="2:13" x14ac:dyDescent="0.25">
      <c r="B42" s="67" t="s">
        <v>460</v>
      </c>
      <c r="C42" s="67" t="s">
        <v>108</v>
      </c>
      <c r="D42" s="67">
        <v>2018</v>
      </c>
      <c r="E42" s="72">
        <v>0.66681594646504616</v>
      </c>
      <c r="F42" s="73">
        <v>768209.97883668169</v>
      </c>
      <c r="G42" s="73">
        <v>7552902</v>
      </c>
      <c r="H42" s="72">
        <v>0.10171057149115421</v>
      </c>
      <c r="J42" s="266" t="s">
        <v>461</v>
      </c>
      <c r="K42" s="266">
        <v>2017</v>
      </c>
      <c r="L42" s="267">
        <v>42916</v>
      </c>
      <c r="M42" s="268">
        <v>1412981</v>
      </c>
    </row>
    <row r="43" spans="2:13" x14ac:dyDescent="0.25">
      <c r="B43" s="67" t="s">
        <v>460</v>
      </c>
      <c r="C43" s="67" t="s">
        <v>108</v>
      </c>
      <c r="D43" s="67">
        <v>2019</v>
      </c>
      <c r="E43" s="72">
        <v>0.6642169880326434</v>
      </c>
      <c r="F43" s="73">
        <v>745872.50345643645</v>
      </c>
      <c r="G43" s="73">
        <v>7460380</v>
      </c>
      <c r="H43" s="72">
        <v>9.9977816606719283E-2</v>
      </c>
      <c r="J43" s="266" t="s">
        <v>461</v>
      </c>
      <c r="K43" s="266">
        <v>2018</v>
      </c>
      <c r="L43" s="267">
        <v>43281</v>
      </c>
      <c r="M43" s="268">
        <v>1412225</v>
      </c>
    </row>
    <row r="44" spans="2:13" x14ac:dyDescent="0.25">
      <c r="B44" s="67" t="s">
        <v>460</v>
      </c>
      <c r="C44" s="67" t="s">
        <v>108</v>
      </c>
      <c r="D44" s="67">
        <v>2020</v>
      </c>
      <c r="E44" s="72">
        <v>0.66415858227192859</v>
      </c>
      <c r="F44" s="73">
        <v>602991.56932043075</v>
      </c>
      <c r="G44" s="73">
        <v>6400888</v>
      </c>
      <c r="H44" s="72">
        <v>9.420436185111046E-2</v>
      </c>
      <c r="J44" s="266" t="s">
        <v>461</v>
      </c>
      <c r="K44" s="266">
        <v>2019</v>
      </c>
      <c r="L44" s="267">
        <v>43646</v>
      </c>
      <c r="M44" s="268">
        <v>1400883</v>
      </c>
    </row>
    <row r="45" spans="2:13" x14ac:dyDescent="0.25">
      <c r="B45" s="67" t="s">
        <v>461</v>
      </c>
      <c r="C45" s="67" t="s">
        <v>111</v>
      </c>
      <c r="D45" s="67">
        <v>1982</v>
      </c>
      <c r="E45" s="72" t="s">
        <v>462</v>
      </c>
      <c r="F45" s="73" t="s">
        <v>462</v>
      </c>
      <c r="G45" s="73">
        <v>4887757</v>
      </c>
      <c r="H45" s="72" t="s">
        <v>462</v>
      </c>
      <c r="J45" s="266" t="s">
        <v>463</v>
      </c>
      <c r="K45" s="266">
        <v>1981</v>
      </c>
      <c r="L45" s="267">
        <v>29767</v>
      </c>
      <c r="M45" s="268">
        <v>1227644</v>
      </c>
    </row>
    <row r="46" spans="2:13" x14ac:dyDescent="0.25">
      <c r="B46" s="67" t="s">
        <v>461</v>
      </c>
      <c r="C46" s="67" t="s">
        <v>111</v>
      </c>
      <c r="D46" s="67">
        <v>1983</v>
      </c>
      <c r="E46" s="72">
        <v>8.5095726614174763E-2</v>
      </c>
      <c r="F46" s="73">
        <v>38539.769487833139</v>
      </c>
      <c r="G46" s="73">
        <v>4795353</v>
      </c>
      <c r="H46" s="72">
        <v>8.0368993664977611E-3</v>
      </c>
      <c r="J46" s="266" t="s">
        <v>463</v>
      </c>
      <c r="K46" s="266">
        <v>1982</v>
      </c>
      <c r="L46" s="267">
        <v>30132</v>
      </c>
      <c r="M46" s="268">
        <v>1152253</v>
      </c>
    </row>
    <row r="47" spans="2:13" x14ac:dyDescent="0.25">
      <c r="B47" s="67" t="s">
        <v>461</v>
      </c>
      <c r="C47" s="67" t="s">
        <v>111</v>
      </c>
      <c r="D47" s="67">
        <v>1984</v>
      </c>
      <c r="E47" s="72">
        <v>8.869426832296877E-2</v>
      </c>
      <c r="F47" s="73">
        <v>42427.701500707015</v>
      </c>
      <c r="G47" s="73">
        <v>5006527</v>
      </c>
      <c r="H47" s="72">
        <v>8.4744777169297233E-3</v>
      </c>
      <c r="J47" s="266" t="s">
        <v>463</v>
      </c>
      <c r="K47" s="266">
        <v>1983</v>
      </c>
      <c r="L47" s="267">
        <v>30497</v>
      </c>
      <c r="M47" s="268">
        <v>1121827</v>
      </c>
    </row>
    <row r="48" spans="2:13" x14ac:dyDescent="0.25">
      <c r="B48" s="67" t="s">
        <v>461</v>
      </c>
      <c r="C48" s="67" t="s">
        <v>111</v>
      </c>
      <c r="D48" s="67">
        <v>1985</v>
      </c>
      <c r="E48" s="72">
        <v>8.8331363754234379E-2</v>
      </c>
      <c r="F48" s="73">
        <v>44131.762633435566</v>
      </c>
      <c r="G48" s="73">
        <v>5018612</v>
      </c>
      <c r="H48" s="72">
        <v>8.7936191587306544E-3</v>
      </c>
      <c r="J48" s="266" t="s">
        <v>463</v>
      </c>
      <c r="K48" s="266">
        <v>1984</v>
      </c>
      <c r="L48" s="267">
        <v>30863</v>
      </c>
      <c r="M48" s="268">
        <v>1130187</v>
      </c>
    </row>
    <row r="49" spans="2:13" x14ac:dyDescent="0.25">
      <c r="B49" s="67" t="s">
        <v>461</v>
      </c>
      <c r="C49" s="67" t="s">
        <v>111</v>
      </c>
      <c r="D49" s="67">
        <v>1986</v>
      </c>
      <c r="E49" s="72">
        <v>9.6351048161759642E-2</v>
      </c>
      <c r="F49" s="73">
        <v>52137.286479195056</v>
      </c>
      <c r="G49" s="73">
        <v>5300676</v>
      </c>
      <c r="H49" s="72">
        <v>9.8359693139507213E-3</v>
      </c>
      <c r="J49" s="266" t="s">
        <v>463</v>
      </c>
      <c r="K49" s="266">
        <v>1985</v>
      </c>
      <c r="L49" s="267">
        <v>31228</v>
      </c>
      <c r="M49" s="268">
        <v>1111614</v>
      </c>
    </row>
    <row r="50" spans="2:13" x14ac:dyDescent="0.25">
      <c r="B50" s="67" t="s">
        <v>461</v>
      </c>
      <c r="C50" s="67" t="s">
        <v>111</v>
      </c>
      <c r="D50" s="67">
        <v>1987</v>
      </c>
      <c r="E50" s="72">
        <v>9.6654511211232905E-2</v>
      </c>
      <c r="F50" s="73">
        <v>53661.038152297129</v>
      </c>
      <c r="G50" s="73">
        <v>5338657</v>
      </c>
      <c r="H50" s="72">
        <v>1.0051411460278705E-2</v>
      </c>
      <c r="J50" s="266" t="s">
        <v>463</v>
      </c>
      <c r="K50" s="266">
        <v>1986</v>
      </c>
      <c r="L50" s="267">
        <v>31593</v>
      </c>
      <c r="M50" s="268">
        <v>1158339</v>
      </c>
    </row>
    <row r="51" spans="2:13" x14ac:dyDescent="0.25">
      <c r="B51" s="67" t="s">
        <v>461</v>
      </c>
      <c r="C51" s="67" t="s">
        <v>111</v>
      </c>
      <c r="D51" s="67">
        <v>1988</v>
      </c>
      <c r="E51" s="72">
        <v>9.4779478618088123E-2</v>
      </c>
      <c r="F51" s="73">
        <v>55294.726943707086</v>
      </c>
      <c r="G51" s="73">
        <v>5498146</v>
      </c>
      <c r="H51" s="72">
        <v>1.0056976832500826E-2</v>
      </c>
      <c r="J51" s="266" t="s">
        <v>463</v>
      </c>
      <c r="K51" s="266">
        <v>1987</v>
      </c>
      <c r="L51" s="267">
        <v>31958</v>
      </c>
      <c r="M51" s="268">
        <v>1154792</v>
      </c>
    </row>
    <row r="52" spans="2:13" x14ac:dyDescent="0.25">
      <c r="B52" s="67" t="s">
        <v>461</v>
      </c>
      <c r="C52" s="67" t="s">
        <v>111</v>
      </c>
      <c r="D52" s="67">
        <v>1989</v>
      </c>
      <c r="E52" s="72">
        <v>9.7645896919411446E-2</v>
      </c>
      <c r="F52" s="73">
        <v>56175.39156004665</v>
      </c>
      <c r="G52" s="73">
        <v>5538702</v>
      </c>
      <c r="H52" s="72">
        <v>1.0142338685137177E-2</v>
      </c>
      <c r="J52" s="266" t="s">
        <v>463</v>
      </c>
      <c r="K52" s="266">
        <v>1988</v>
      </c>
      <c r="L52" s="267">
        <v>32324</v>
      </c>
      <c r="M52" s="268">
        <v>1188320</v>
      </c>
    </row>
    <row r="53" spans="2:13" x14ac:dyDescent="0.25">
      <c r="B53" s="67" t="s">
        <v>461</v>
      </c>
      <c r="C53" s="67" t="s">
        <v>111</v>
      </c>
      <c r="D53" s="67">
        <v>1990</v>
      </c>
      <c r="E53" s="72">
        <v>9.3051449475721554E-2</v>
      </c>
      <c r="F53" s="73">
        <v>52492.92808983985</v>
      </c>
      <c r="G53" s="73">
        <v>5574458</v>
      </c>
      <c r="H53" s="72">
        <v>9.4166873424895922E-3</v>
      </c>
      <c r="J53" s="266" t="s">
        <v>463</v>
      </c>
      <c r="K53" s="266">
        <v>1989</v>
      </c>
      <c r="L53" s="267">
        <v>32689</v>
      </c>
      <c r="M53" s="268">
        <v>1177548</v>
      </c>
    </row>
    <row r="54" spans="2:13" x14ac:dyDescent="0.25">
      <c r="B54" s="67" t="s">
        <v>461</v>
      </c>
      <c r="C54" s="67" t="s">
        <v>111</v>
      </c>
      <c r="D54" s="67">
        <v>1991</v>
      </c>
      <c r="E54" s="72">
        <v>9.390899547559875E-2</v>
      </c>
      <c r="F54" s="73">
        <v>53084.876962446462</v>
      </c>
      <c r="G54" s="73">
        <v>5568548</v>
      </c>
      <c r="H54" s="72">
        <v>9.532983636388959E-3</v>
      </c>
      <c r="J54" s="266" t="s">
        <v>463</v>
      </c>
      <c r="K54" s="266">
        <v>1990</v>
      </c>
      <c r="L54" s="267">
        <v>33054</v>
      </c>
      <c r="M54" s="268">
        <v>1221303</v>
      </c>
    </row>
    <row r="55" spans="2:13" x14ac:dyDescent="0.25">
      <c r="B55" s="67" t="s">
        <v>461</v>
      </c>
      <c r="C55" s="67" t="s">
        <v>111</v>
      </c>
      <c r="D55" s="67">
        <v>1992</v>
      </c>
      <c r="E55" s="72">
        <v>9.1341778098198934E-2</v>
      </c>
      <c r="F55" s="73">
        <v>53074.68821462708</v>
      </c>
      <c r="G55" s="73">
        <v>5635507</v>
      </c>
      <c r="H55" s="72">
        <v>9.4179083114664004E-3</v>
      </c>
      <c r="J55" s="266" t="s">
        <v>463</v>
      </c>
      <c r="K55" s="266">
        <v>1991</v>
      </c>
      <c r="L55" s="267">
        <v>33419</v>
      </c>
      <c r="M55" s="268">
        <v>1232407</v>
      </c>
    </row>
    <row r="56" spans="2:13" x14ac:dyDescent="0.25">
      <c r="B56" s="67" t="s">
        <v>461</v>
      </c>
      <c r="C56" s="67" t="s">
        <v>111</v>
      </c>
      <c r="D56" s="67">
        <v>1993</v>
      </c>
      <c r="E56" s="72">
        <v>9.0743807545347596E-2</v>
      </c>
      <c r="F56" s="73">
        <v>55339.838800107595</v>
      </c>
      <c r="G56" s="73">
        <v>5762251</v>
      </c>
      <c r="H56" s="72">
        <v>9.603857728534837E-3</v>
      </c>
      <c r="J56" s="266" t="s">
        <v>463</v>
      </c>
      <c r="K56" s="266">
        <v>1992</v>
      </c>
      <c r="L56" s="267">
        <v>33785</v>
      </c>
      <c r="M56" s="268">
        <v>1253556</v>
      </c>
    </row>
    <row r="57" spans="2:13" x14ac:dyDescent="0.25">
      <c r="B57" s="67" t="s">
        <v>461</v>
      </c>
      <c r="C57" s="67" t="s">
        <v>111</v>
      </c>
      <c r="D57" s="67">
        <v>1994</v>
      </c>
      <c r="E57" s="72">
        <v>9.1939530057659216E-2</v>
      </c>
      <c r="F57" s="73">
        <v>55367.272154143189</v>
      </c>
      <c r="G57" s="73">
        <v>5763584</v>
      </c>
      <c r="H57" s="72">
        <v>9.6063963246034393E-3</v>
      </c>
      <c r="J57" s="266" t="s">
        <v>463</v>
      </c>
      <c r="K57" s="266">
        <v>1993</v>
      </c>
      <c r="L57" s="267">
        <v>34150</v>
      </c>
      <c r="M57" s="268">
        <v>1256679</v>
      </c>
    </row>
    <row r="58" spans="2:13" x14ac:dyDescent="0.25">
      <c r="B58" s="67" t="s">
        <v>461</v>
      </c>
      <c r="C58" s="67" t="s">
        <v>111</v>
      </c>
      <c r="D58" s="67">
        <v>1995</v>
      </c>
      <c r="E58" s="72">
        <v>8.9073256391006148E-2</v>
      </c>
      <c r="F58" s="73">
        <v>58081.998294883379</v>
      </c>
      <c r="G58" s="73">
        <v>5837945</v>
      </c>
      <c r="H58" s="72">
        <v>9.9490485598756721E-3</v>
      </c>
      <c r="J58" s="266" t="s">
        <v>463</v>
      </c>
      <c r="K58" s="266">
        <v>1994</v>
      </c>
      <c r="L58" s="267">
        <v>34515</v>
      </c>
      <c r="M58" s="268">
        <v>1263196</v>
      </c>
    </row>
    <row r="59" spans="2:13" x14ac:dyDescent="0.25">
      <c r="B59" s="67" t="s">
        <v>461</v>
      </c>
      <c r="C59" s="67" t="s">
        <v>111</v>
      </c>
      <c r="D59" s="67">
        <v>1996</v>
      </c>
      <c r="E59" s="72">
        <v>9.2281934493009643E-2</v>
      </c>
      <c r="F59" s="73">
        <v>57418.004205419587</v>
      </c>
      <c r="G59" s="73">
        <v>5974675</v>
      </c>
      <c r="H59" s="72">
        <v>9.6102305490122202E-3</v>
      </c>
      <c r="J59" s="266" t="s">
        <v>463</v>
      </c>
      <c r="K59" s="266">
        <v>1995</v>
      </c>
      <c r="L59" s="267">
        <v>34880</v>
      </c>
      <c r="M59" s="268">
        <v>1274788</v>
      </c>
    </row>
    <row r="60" spans="2:13" x14ac:dyDescent="0.25">
      <c r="B60" s="67" t="s">
        <v>461</v>
      </c>
      <c r="C60" s="67" t="s">
        <v>111</v>
      </c>
      <c r="D60" s="67">
        <v>1997</v>
      </c>
      <c r="E60" s="72">
        <v>9.5730423128470229E-2</v>
      </c>
      <c r="F60" s="73">
        <v>65875.167528240476</v>
      </c>
      <c r="G60" s="73">
        <v>6116870</v>
      </c>
      <c r="H60" s="72">
        <v>1.0769424154549708E-2</v>
      </c>
      <c r="J60" s="266" t="s">
        <v>463</v>
      </c>
      <c r="K60" s="266">
        <v>1996</v>
      </c>
      <c r="L60" s="267">
        <v>35246</v>
      </c>
      <c r="M60" s="268">
        <v>1314462</v>
      </c>
    </row>
    <row r="61" spans="2:13" x14ac:dyDescent="0.25">
      <c r="B61" s="67" t="s">
        <v>461</v>
      </c>
      <c r="C61" s="67" t="s">
        <v>111</v>
      </c>
      <c r="D61" s="67">
        <v>1998</v>
      </c>
      <c r="E61" s="72">
        <v>9.419480881942506E-2</v>
      </c>
      <c r="F61" s="73">
        <v>66813.696622941672</v>
      </c>
      <c r="G61" s="73">
        <v>6216008</v>
      </c>
      <c r="H61" s="72">
        <v>1.0748650359353089E-2</v>
      </c>
      <c r="J61" s="266" t="s">
        <v>463</v>
      </c>
      <c r="K61" s="266">
        <v>1997</v>
      </c>
      <c r="L61" s="267">
        <v>35611</v>
      </c>
      <c r="M61" s="268">
        <v>1331351</v>
      </c>
    </row>
    <row r="62" spans="2:13" x14ac:dyDescent="0.25">
      <c r="B62" s="67" t="s">
        <v>461</v>
      </c>
      <c r="C62" s="67" t="s">
        <v>111</v>
      </c>
      <c r="D62" s="67">
        <v>1999</v>
      </c>
      <c r="E62" s="72">
        <v>9.2866437951023312E-2</v>
      </c>
      <c r="F62" s="73">
        <v>66442.221696439141</v>
      </c>
      <c r="G62" s="73">
        <v>6201141</v>
      </c>
      <c r="H62" s="72">
        <v>1.0714515553901958E-2</v>
      </c>
      <c r="J62" s="266" t="s">
        <v>463</v>
      </c>
      <c r="K62" s="266">
        <v>1998</v>
      </c>
      <c r="L62" s="267">
        <v>35976</v>
      </c>
      <c r="M62" s="268">
        <v>1349032</v>
      </c>
    </row>
    <row r="63" spans="2:13" x14ac:dyDescent="0.25">
      <c r="B63" s="67" t="s">
        <v>461</v>
      </c>
      <c r="C63" s="67" t="s">
        <v>111</v>
      </c>
      <c r="D63" s="67">
        <v>2000</v>
      </c>
      <c r="E63" s="72">
        <v>9.2136150234741782E-2</v>
      </c>
      <c r="F63" s="73">
        <v>66492.356220657282</v>
      </c>
      <c r="G63" s="73">
        <v>6310904</v>
      </c>
      <c r="H63" s="72">
        <v>1.0536106431132099E-2</v>
      </c>
      <c r="J63" s="266" t="s">
        <v>463</v>
      </c>
      <c r="K63" s="266">
        <v>1999</v>
      </c>
      <c r="L63" s="267">
        <v>36341</v>
      </c>
      <c r="M63" s="268">
        <v>1320691</v>
      </c>
    </row>
    <row r="64" spans="2:13" x14ac:dyDescent="0.25">
      <c r="B64" s="67" t="s">
        <v>461</v>
      </c>
      <c r="C64" s="67" t="s">
        <v>111</v>
      </c>
      <c r="D64" s="67">
        <v>2001</v>
      </c>
      <c r="E64" s="72">
        <v>9.5411979504093289E-2</v>
      </c>
      <c r="F64" s="73">
        <v>68540.435832498973</v>
      </c>
      <c r="G64" s="73">
        <v>6309000</v>
      </c>
      <c r="H64" s="72">
        <v>1.0863914381439051E-2</v>
      </c>
      <c r="J64" s="266" t="s">
        <v>463</v>
      </c>
      <c r="K64" s="266">
        <v>2000</v>
      </c>
      <c r="L64" s="267">
        <v>36707</v>
      </c>
      <c r="M64" s="268">
        <v>1318486</v>
      </c>
    </row>
    <row r="65" spans="2:13" x14ac:dyDescent="0.25">
      <c r="B65" s="67" t="s">
        <v>461</v>
      </c>
      <c r="C65" s="67" t="s">
        <v>111</v>
      </c>
      <c r="D65" s="67">
        <v>2002</v>
      </c>
      <c r="E65" s="72">
        <v>0.10206462148606089</v>
      </c>
      <c r="F65" s="73">
        <v>73692.085617636767</v>
      </c>
      <c r="G65" s="73">
        <v>6304620</v>
      </c>
      <c r="H65" s="72">
        <v>1.1688584818377121E-2</v>
      </c>
      <c r="J65" s="266" t="s">
        <v>463</v>
      </c>
      <c r="K65" s="266">
        <v>2001</v>
      </c>
      <c r="L65" s="267">
        <v>37072</v>
      </c>
      <c r="M65" s="268">
        <v>1298739</v>
      </c>
    </row>
    <row r="66" spans="2:13" x14ac:dyDescent="0.25">
      <c r="B66" s="67" t="s">
        <v>461</v>
      </c>
      <c r="C66" s="67" t="s">
        <v>111</v>
      </c>
      <c r="D66" s="67">
        <v>2003</v>
      </c>
      <c r="E66" s="72">
        <v>0.1024178214032178</v>
      </c>
      <c r="F66" s="73">
        <v>76028.333451357685</v>
      </c>
      <c r="G66" s="73">
        <v>6382794</v>
      </c>
      <c r="H66" s="72">
        <v>1.1911450291417471E-2</v>
      </c>
      <c r="J66" s="266" t="s">
        <v>463</v>
      </c>
      <c r="K66" s="266">
        <v>2002</v>
      </c>
      <c r="L66" s="267">
        <v>37437</v>
      </c>
      <c r="M66" s="268">
        <v>1293767</v>
      </c>
    </row>
    <row r="67" spans="2:13" x14ac:dyDescent="0.25">
      <c r="B67" s="67" t="s">
        <v>461</v>
      </c>
      <c r="C67" s="67" t="s">
        <v>111</v>
      </c>
      <c r="D67" s="67">
        <v>2004</v>
      </c>
      <c r="E67" s="72">
        <v>0.10052271813429835</v>
      </c>
      <c r="F67" s="73">
        <v>78610.574989947723</v>
      </c>
      <c r="G67" s="73">
        <v>6519753</v>
      </c>
      <c r="H67" s="72">
        <v>1.2057293426598788E-2</v>
      </c>
      <c r="J67" s="266" t="s">
        <v>463</v>
      </c>
      <c r="K67" s="266">
        <v>2003</v>
      </c>
      <c r="L67" s="267">
        <v>37802</v>
      </c>
      <c r="M67" s="268">
        <v>1287728</v>
      </c>
    </row>
    <row r="68" spans="2:13" x14ac:dyDescent="0.25">
      <c r="B68" s="67" t="s">
        <v>461</v>
      </c>
      <c r="C68" s="67" t="s">
        <v>111</v>
      </c>
      <c r="D68" s="67">
        <v>2005</v>
      </c>
      <c r="E68" s="72">
        <v>0.10192195690157251</v>
      </c>
      <c r="F68" s="73">
        <v>84071.447291788005</v>
      </c>
      <c r="G68" s="73">
        <v>6497015</v>
      </c>
      <c r="H68" s="72">
        <v>1.2940011265448519E-2</v>
      </c>
      <c r="J68" s="266" t="s">
        <v>463</v>
      </c>
      <c r="K68" s="266">
        <v>2004</v>
      </c>
      <c r="L68" s="267">
        <v>38168</v>
      </c>
      <c r="M68" s="268">
        <v>1298746</v>
      </c>
    </row>
    <row r="69" spans="2:13" x14ac:dyDescent="0.25">
      <c r="B69" s="67" t="s">
        <v>461</v>
      </c>
      <c r="C69" s="67" t="s">
        <v>111</v>
      </c>
      <c r="D69" s="67">
        <v>2006</v>
      </c>
      <c r="E69" s="72">
        <v>0.10594828089428521</v>
      </c>
      <c r="F69" s="73">
        <v>96763.518475278732</v>
      </c>
      <c r="G69" s="73">
        <v>6560912</v>
      </c>
      <c r="H69" s="72">
        <v>1.4748485953672102E-2</v>
      </c>
      <c r="J69" s="266" t="s">
        <v>463</v>
      </c>
      <c r="K69" s="266">
        <v>2005</v>
      </c>
      <c r="L69" s="267">
        <v>38533</v>
      </c>
      <c r="M69" s="268">
        <v>1307675</v>
      </c>
    </row>
    <row r="70" spans="2:13" x14ac:dyDescent="0.25">
      <c r="B70" s="67" t="s">
        <v>461</v>
      </c>
      <c r="C70" s="67" t="s">
        <v>111</v>
      </c>
      <c r="D70" s="67">
        <v>2007</v>
      </c>
      <c r="E70" s="72">
        <v>0.10607979273103067</v>
      </c>
      <c r="F70" s="73">
        <v>100353.71159920236</v>
      </c>
      <c r="G70" s="73">
        <v>6567929</v>
      </c>
      <c r="H70" s="72">
        <v>1.527935390276027E-2</v>
      </c>
      <c r="J70" s="266" t="s">
        <v>463</v>
      </c>
      <c r="K70" s="266">
        <v>2006</v>
      </c>
      <c r="L70" s="267">
        <v>38898</v>
      </c>
      <c r="M70" s="268">
        <v>1314180</v>
      </c>
    </row>
    <row r="71" spans="2:13" x14ac:dyDescent="0.25">
      <c r="B71" s="67" t="s">
        <v>461</v>
      </c>
      <c r="C71" s="67" t="s">
        <v>111</v>
      </c>
      <c r="D71" s="67">
        <v>2008</v>
      </c>
      <c r="E71" s="72">
        <v>0.10581641838719981</v>
      </c>
      <c r="F71" s="73">
        <v>114373.89795859104</v>
      </c>
      <c r="G71" s="73">
        <v>6641293</v>
      </c>
      <c r="H71" s="72">
        <v>1.7221631082771239E-2</v>
      </c>
      <c r="J71" s="266" t="s">
        <v>463</v>
      </c>
      <c r="K71" s="266">
        <v>2007</v>
      </c>
      <c r="L71" s="267">
        <v>39263</v>
      </c>
      <c r="M71" s="268">
        <v>1289624</v>
      </c>
    </row>
    <row r="72" spans="2:13" x14ac:dyDescent="0.25">
      <c r="B72" s="67" t="s">
        <v>461</v>
      </c>
      <c r="C72" s="67" t="s">
        <v>111</v>
      </c>
      <c r="D72" s="67">
        <v>2009</v>
      </c>
      <c r="E72" s="72">
        <v>0.10576420734892901</v>
      </c>
      <c r="F72" s="73">
        <v>123276.96209438672</v>
      </c>
      <c r="G72" s="73">
        <v>6527069</v>
      </c>
      <c r="H72" s="72">
        <v>1.8887032157065709E-2</v>
      </c>
      <c r="J72" s="266" t="s">
        <v>463</v>
      </c>
      <c r="K72" s="266">
        <v>2008</v>
      </c>
      <c r="L72" s="267">
        <v>39629</v>
      </c>
      <c r="M72" s="268">
        <v>1395958</v>
      </c>
    </row>
    <row r="73" spans="2:13" x14ac:dyDescent="0.25">
      <c r="B73" s="67" t="s">
        <v>461</v>
      </c>
      <c r="C73" s="67" t="s">
        <v>111</v>
      </c>
      <c r="D73" s="67">
        <v>2010</v>
      </c>
      <c r="E73" s="72">
        <v>0</v>
      </c>
      <c r="F73" s="73">
        <v>0</v>
      </c>
      <c r="G73" s="73">
        <v>6735067</v>
      </c>
      <c r="H73" s="72">
        <v>0</v>
      </c>
      <c r="J73" s="266" t="s">
        <v>463</v>
      </c>
      <c r="K73" s="266">
        <v>2009</v>
      </c>
      <c r="L73" s="267">
        <v>39994</v>
      </c>
      <c r="M73" s="268">
        <v>1368167</v>
      </c>
    </row>
    <row r="74" spans="2:13" x14ac:dyDescent="0.25">
      <c r="B74" s="67" t="s">
        <v>461</v>
      </c>
      <c r="C74" s="67" t="s">
        <v>111</v>
      </c>
      <c r="D74" s="67">
        <v>2011</v>
      </c>
      <c r="E74" s="72">
        <v>0.11264296754250386</v>
      </c>
      <c r="F74" s="73">
        <v>148424.68204018546</v>
      </c>
      <c r="G74" s="73">
        <v>6815590</v>
      </c>
      <c r="H74" s="72">
        <v>2.1777231617539416E-2</v>
      </c>
      <c r="J74" s="266" t="s">
        <v>463</v>
      </c>
      <c r="K74" s="266">
        <v>2010</v>
      </c>
      <c r="L74" s="267">
        <v>40359</v>
      </c>
      <c r="M74" s="268">
        <v>1468512</v>
      </c>
    </row>
    <row r="75" spans="2:13" x14ac:dyDescent="0.25">
      <c r="B75" s="67" t="s">
        <v>461</v>
      </c>
      <c r="C75" s="67" t="s">
        <v>111</v>
      </c>
      <c r="D75" s="67">
        <v>2012</v>
      </c>
      <c r="E75" s="72">
        <v>0.15334118835212926</v>
      </c>
      <c r="F75" s="73">
        <v>196322.87678841944</v>
      </c>
      <c r="G75" s="73">
        <v>6794407</v>
      </c>
      <c r="H75" s="72">
        <v>2.8894777246700035E-2</v>
      </c>
      <c r="J75" s="266" t="s">
        <v>463</v>
      </c>
      <c r="K75" s="266">
        <v>2011</v>
      </c>
      <c r="L75" s="267">
        <v>40724</v>
      </c>
      <c r="M75" s="268">
        <v>1502253</v>
      </c>
    </row>
    <row r="76" spans="2:13" x14ac:dyDescent="0.25">
      <c r="B76" s="67" t="s">
        <v>461</v>
      </c>
      <c r="C76" s="67" t="s">
        <v>111</v>
      </c>
      <c r="D76" s="67">
        <v>2013</v>
      </c>
      <c r="E76" s="72">
        <v>0.14089081348592639</v>
      </c>
      <c r="F76" s="73">
        <v>184547.94540674298</v>
      </c>
      <c r="G76" s="73">
        <v>6973710</v>
      </c>
      <c r="H76" s="72">
        <v>2.6463381099406626E-2</v>
      </c>
      <c r="J76" s="266" t="s">
        <v>463</v>
      </c>
      <c r="K76" s="266">
        <v>2012</v>
      </c>
      <c r="L76" s="267">
        <v>41090</v>
      </c>
      <c r="M76" s="268">
        <v>1523608</v>
      </c>
    </row>
    <row r="77" spans="2:13" x14ac:dyDescent="0.25">
      <c r="B77" s="67" t="s">
        <v>461</v>
      </c>
      <c r="C77" s="67" t="s">
        <v>111</v>
      </c>
      <c r="D77" s="67">
        <v>2014</v>
      </c>
      <c r="E77" s="72">
        <v>0.14053220208252989</v>
      </c>
      <c r="F77" s="73">
        <v>187693.54431160819</v>
      </c>
      <c r="G77" s="73">
        <v>7173730</v>
      </c>
      <c r="H77" s="72">
        <v>2.6164010119088421E-2</v>
      </c>
      <c r="J77" s="266" t="s">
        <v>463</v>
      </c>
      <c r="K77" s="266">
        <v>2013</v>
      </c>
      <c r="L77" s="267">
        <v>41455</v>
      </c>
      <c r="M77" s="268">
        <v>1542379</v>
      </c>
    </row>
    <row r="78" spans="2:13" x14ac:dyDescent="0.25">
      <c r="B78" s="67" t="s">
        <v>461</v>
      </c>
      <c r="C78" s="67" t="s">
        <v>111</v>
      </c>
      <c r="D78" s="67">
        <v>2015</v>
      </c>
      <c r="E78" s="72">
        <v>0.14363421363815529</v>
      </c>
      <c r="F78" s="73">
        <v>199192.07110760739</v>
      </c>
      <c r="G78" s="73">
        <v>7258314</v>
      </c>
      <c r="H78" s="72">
        <v>2.7443297590543394E-2</v>
      </c>
      <c r="J78" s="266" t="s">
        <v>463</v>
      </c>
      <c r="K78" s="266">
        <v>2014</v>
      </c>
      <c r="L78" s="267">
        <v>41820</v>
      </c>
      <c r="M78" s="268">
        <v>1622141</v>
      </c>
    </row>
    <row r="79" spans="2:13" x14ac:dyDescent="0.25">
      <c r="B79" s="67" t="s">
        <v>461</v>
      </c>
      <c r="C79" s="67" t="s">
        <v>111</v>
      </c>
      <c r="D79" s="67">
        <v>2016</v>
      </c>
      <c r="E79" s="72">
        <v>0.14262230919765168</v>
      </c>
      <c r="F79" s="73">
        <v>203250.62497064582</v>
      </c>
      <c r="G79" s="73">
        <v>7348911</v>
      </c>
      <c r="H79" s="72">
        <v>2.7657244042096279E-2</v>
      </c>
      <c r="J79" s="266" t="s">
        <v>463</v>
      </c>
      <c r="K79" s="266">
        <v>2015</v>
      </c>
      <c r="L79" s="267">
        <v>42185</v>
      </c>
      <c r="M79" s="268">
        <v>1649608</v>
      </c>
    </row>
    <row r="80" spans="2:13" x14ac:dyDescent="0.25">
      <c r="B80" s="67" t="s">
        <v>461</v>
      </c>
      <c r="C80" s="67" t="s">
        <v>111</v>
      </c>
      <c r="D80" s="67">
        <v>2017</v>
      </c>
      <c r="E80" s="72">
        <v>0.14512146555157307</v>
      </c>
      <c r="F80" s="73">
        <v>205053.87351652727</v>
      </c>
      <c r="G80" s="73">
        <v>7408771</v>
      </c>
      <c r="H80" s="72">
        <v>2.767717797142431E-2</v>
      </c>
      <c r="J80" s="266" t="s">
        <v>463</v>
      </c>
      <c r="K80" s="266">
        <v>2016</v>
      </c>
      <c r="L80" s="267">
        <v>42551</v>
      </c>
      <c r="M80" s="268">
        <v>1678018</v>
      </c>
    </row>
    <row r="81" spans="2:13" x14ac:dyDescent="0.25">
      <c r="B81" s="67" t="s">
        <v>461</v>
      </c>
      <c r="C81" s="67" t="s">
        <v>111</v>
      </c>
      <c r="D81" s="67">
        <v>2018</v>
      </c>
      <c r="E81" s="72">
        <v>0.14891704127503064</v>
      </c>
      <c r="F81" s="73">
        <v>210304.36861463013</v>
      </c>
      <c r="G81" s="73">
        <v>7552902</v>
      </c>
      <c r="H81" s="72">
        <v>2.7844180768482118E-2</v>
      </c>
      <c r="J81" s="266" t="s">
        <v>463</v>
      </c>
      <c r="K81" s="266">
        <v>2017</v>
      </c>
      <c r="L81" s="267">
        <v>42916</v>
      </c>
      <c r="M81" s="268">
        <v>1698090</v>
      </c>
    </row>
    <row r="82" spans="2:13" x14ac:dyDescent="0.25">
      <c r="B82" s="67" t="s">
        <v>461</v>
      </c>
      <c r="C82" s="67" t="s">
        <v>111</v>
      </c>
      <c r="D82" s="67">
        <v>2019</v>
      </c>
      <c r="E82" s="72">
        <v>0.1488562091503268</v>
      </c>
      <c r="F82" s="73">
        <v>208530.13284313725</v>
      </c>
      <c r="G82" s="73">
        <v>7460380</v>
      </c>
      <c r="H82" s="72">
        <v>2.7951677105340109E-2</v>
      </c>
      <c r="J82" s="266" t="s">
        <v>463</v>
      </c>
      <c r="K82" s="266">
        <v>2018</v>
      </c>
      <c r="L82" s="267">
        <v>43281</v>
      </c>
      <c r="M82" s="268">
        <v>1712299</v>
      </c>
    </row>
    <row r="83" spans="2:13" x14ac:dyDescent="0.25">
      <c r="B83" s="67" t="s">
        <v>461</v>
      </c>
      <c r="C83" s="67" t="s">
        <v>111</v>
      </c>
      <c r="D83" s="67">
        <v>2020</v>
      </c>
      <c r="E83" s="72">
        <v>0.1488562091503268</v>
      </c>
      <c r="F83" s="73">
        <v>173723.23431372549</v>
      </c>
      <c r="G83" s="73">
        <v>6400888</v>
      </c>
      <c r="H83" s="72">
        <v>2.7140489618585031E-2</v>
      </c>
      <c r="J83" s="266" t="s">
        <v>463</v>
      </c>
      <c r="K83" s="266">
        <v>2019</v>
      </c>
      <c r="L83" s="267">
        <v>43646</v>
      </c>
      <c r="M83" s="268">
        <v>1712576</v>
      </c>
    </row>
    <row r="84" spans="2:13" x14ac:dyDescent="0.25">
      <c r="B84" s="67" t="s">
        <v>461</v>
      </c>
      <c r="C84" s="67" t="s">
        <v>113</v>
      </c>
      <c r="D84" s="67">
        <v>1982</v>
      </c>
      <c r="E84" s="72" t="s">
        <v>462</v>
      </c>
      <c r="F84" s="73" t="s">
        <v>462</v>
      </c>
      <c r="G84" s="73">
        <v>4887757</v>
      </c>
      <c r="H84" s="72" t="s">
        <v>462</v>
      </c>
      <c r="J84" s="266" t="s">
        <v>464</v>
      </c>
      <c r="K84" s="266">
        <v>1981</v>
      </c>
      <c r="L84" s="267">
        <v>29767</v>
      </c>
      <c r="M84" s="268">
        <v>2319338</v>
      </c>
    </row>
    <row r="85" spans="2:13" x14ac:dyDescent="0.25">
      <c r="B85" s="67" t="s">
        <v>461</v>
      </c>
      <c r="C85" s="67" t="s">
        <v>113</v>
      </c>
      <c r="D85" s="67">
        <v>1983</v>
      </c>
      <c r="E85" s="72">
        <v>0</v>
      </c>
      <c r="F85" s="73">
        <v>0</v>
      </c>
      <c r="G85" s="73">
        <v>4795353</v>
      </c>
      <c r="H85" s="72">
        <v>0</v>
      </c>
      <c r="J85" s="266" t="s">
        <v>464</v>
      </c>
      <c r="K85" s="266">
        <v>1982</v>
      </c>
      <c r="L85" s="267">
        <v>30132</v>
      </c>
      <c r="M85" s="268">
        <v>2266021</v>
      </c>
    </row>
    <row r="86" spans="2:13" x14ac:dyDescent="0.25">
      <c r="B86" s="67" t="s">
        <v>461</v>
      </c>
      <c r="C86" s="67" t="s">
        <v>113</v>
      </c>
      <c r="D86" s="67">
        <v>1984</v>
      </c>
      <c r="E86" s="72">
        <v>0</v>
      </c>
      <c r="F86" s="73">
        <v>0</v>
      </c>
      <c r="G86" s="73">
        <v>5006527</v>
      </c>
      <c r="H86" s="72">
        <v>0</v>
      </c>
      <c r="J86" s="266" t="s">
        <v>464</v>
      </c>
      <c r="K86" s="266">
        <v>1983</v>
      </c>
      <c r="L86" s="267">
        <v>30497</v>
      </c>
      <c r="M86" s="268">
        <v>2232989</v>
      </c>
    </row>
    <row r="87" spans="2:13" x14ac:dyDescent="0.25">
      <c r="B87" s="67" t="s">
        <v>461</v>
      </c>
      <c r="C87" s="67" t="s">
        <v>113</v>
      </c>
      <c r="D87" s="67">
        <v>1985</v>
      </c>
      <c r="E87" s="72">
        <v>0</v>
      </c>
      <c r="F87" s="73">
        <v>0</v>
      </c>
      <c r="G87" s="73">
        <v>5018612</v>
      </c>
      <c r="H87" s="72">
        <v>0</v>
      </c>
      <c r="J87" s="266" t="s">
        <v>464</v>
      </c>
      <c r="K87" s="266">
        <v>1984</v>
      </c>
      <c r="L87" s="267">
        <v>30863</v>
      </c>
      <c r="M87" s="268">
        <v>2339895</v>
      </c>
    </row>
    <row r="88" spans="2:13" x14ac:dyDescent="0.25">
      <c r="B88" s="67" t="s">
        <v>461</v>
      </c>
      <c r="C88" s="67" t="s">
        <v>113</v>
      </c>
      <c r="D88" s="67">
        <v>1986</v>
      </c>
      <c r="E88" s="72">
        <v>1.1699770133927957E-2</v>
      </c>
      <c r="F88" s="73">
        <v>6330.9562153308279</v>
      </c>
      <c r="G88" s="73">
        <v>5300676</v>
      </c>
      <c r="H88" s="72">
        <v>1.1943677024083019E-3</v>
      </c>
      <c r="J88" s="266" t="s">
        <v>464</v>
      </c>
      <c r="K88" s="266">
        <v>1985</v>
      </c>
      <c r="L88" s="267">
        <v>31228</v>
      </c>
      <c r="M88" s="268">
        <v>2337868</v>
      </c>
    </row>
    <row r="89" spans="2:13" x14ac:dyDescent="0.25">
      <c r="B89" s="67" t="s">
        <v>461</v>
      </c>
      <c r="C89" s="67" t="s">
        <v>113</v>
      </c>
      <c r="D89" s="67">
        <v>1987</v>
      </c>
      <c r="E89" s="72">
        <v>1.1736619218506853E-2</v>
      </c>
      <c r="F89" s="73">
        <v>6515.9832042075086</v>
      </c>
      <c r="G89" s="73">
        <v>5338657</v>
      </c>
      <c r="H89" s="72">
        <v>1.2205285344624142E-3</v>
      </c>
      <c r="J89" s="266" t="s">
        <v>464</v>
      </c>
      <c r="K89" s="266">
        <v>1986</v>
      </c>
      <c r="L89" s="267">
        <v>31593</v>
      </c>
      <c r="M89" s="268">
        <v>2479028</v>
      </c>
    </row>
    <row r="90" spans="2:13" x14ac:dyDescent="0.25">
      <c r="B90" s="67" t="s">
        <v>461</v>
      </c>
      <c r="C90" s="67" t="s">
        <v>113</v>
      </c>
      <c r="D90" s="67">
        <v>1988</v>
      </c>
      <c r="E90" s="72">
        <v>1.1508936689339272E-2</v>
      </c>
      <c r="F90" s="73">
        <v>6714.3597003072891</v>
      </c>
      <c r="G90" s="73">
        <v>5498146</v>
      </c>
      <c r="H90" s="72">
        <v>1.2212043296608145E-3</v>
      </c>
      <c r="J90" s="266" t="s">
        <v>464</v>
      </c>
      <c r="K90" s="266">
        <v>1987</v>
      </c>
      <c r="L90" s="267">
        <v>31958</v>
      </c>
      <c r="M90" s="268">
        <v>2473579</v>
      </c>
    </row>
    <row r="91" spans="2:13" x14ac:dyDescent="0.25">
      <c r="B91" s="67" t="s">
        <v>461</v>
      </c>
      <c r="C91" s="67" t="s">
        <v>113</v>
      </c>
      <c r="D91" s="67">
        <v>1989</v>
      </c>
      <c r="E91" s="72">
        <v>0</v>
      </c>
      <c r="F91" s="73">
        <v>0</v>
      </c>
      <c r="G91" s="73">
        <v>5538702</v>
      </c>
      <c r="H91" s="72">
        <v>0</v>
      </c>
      <c r="J91" s="266" t="s">
        <v>464</v>
      </c>
      <c r="K91" s="266">
        <v>1988</v>
      </c>
      <c r="L91" s="267">
        <v>32324</v>
      </c>
      <c r="M91" s="268">
        <v>2522356</v>
      </c>
    </row>
    <row r="92" spans="2:13" x14ac:dyDescent="0.25">
      <c r="B92" s="67" t="s">
        <v>461</v>
      </c>
      <c r="C92" s="67" t="s">
        <v>113</v>
      </c>
      <c r="D92" s="67">
        <v>1990</v>
      </c>
      <c r="E92" s="72">
        <v>0</v>
      </c>
      <c r="F92" s="73">
        <v>0</v>
      </c>
      <c r="G92" s="73">
        <v>5574458</v>
      </c>
      <c r="H92" s="72">
        <v>0</v>
      </c>
      <c r="J92" s="266" t="s">
        <v>464</v>
      </c>
      <c r="K92" s="266">
        <v>1989</v>
      </c>
      <c r="L92" s="267">
        <v>32689</v>
      </c>
      <c r="M92" s="268">
        <v>2574197</v>
      </c>
    </row>
    <row r="93" spans="2:13" x14ac:dyDescent="0.25">
      <c r="B93" s="67" t="s">
        <v>461</v>
      </c>
      <c r="C93" s="67" t="s">
        <v>113</v>
      </c>
      <c r="D93" s="67">
        <v>1991</v>
      </c>
      <c r="E93" s="72">
        <v>0</v>
      </c>
      <c r="F93" s="73">
        <v>0</v>
      </c>
      <c r="G93" s="73">
        <v>5568548</v>
      </c>
      <c r="H93" s="72">
        <v>0</v>
      </c>
      <c r="J93" s="266" t="s">
        <v>464</v>
      </c>
      <c r="K93" s="266">
        <v>1990</v>
      </c>
      <c r="L93" s="267">
        <v>33054</v>
      </c>
      <c r="M93" s="268">
        <v>2571607</v>
      </c>
    </row>
    <row r="94" spans="2:13" x14ac:dyDescent="0.25">
      <c r="B94" s="67" t="s">
        <v>461</v>
      </c>
      <c r="C94" s="67" t="s">
        <v>113</v>
      </c>
      <c r="D94" s="67">
        <v>1992</v>
      </c>
      <c r="E94" s="72">
        <v>0</v>
      </c>
      <c r="F94" s="73">
        <v>0</v>
      </c>
      <c r="G94" s="73">
        <v>5635507</v>
      </c>
      <c r="H94" s="72">
        <v>0</v>
      </c>
      <c r="J94" s="266" t="s">
        <v>464</v>
      </c>
      <c r="K94" s="266">
        <v>1991</v>
      </c>
      <c r="L94" s="267">
        <v>33419</v>
      </c>
      <c r="M94" s="268">
        <v>2554239</v>
      </c>
    </row>
    <row r="95" spans="2:13" x14ac:dyDescent="0.25">
      <c r="B95" s="67" t="s">
        <v>461</v>
      </c>
      <c r="C95" s="67" t="s">
        <v>113</v>
      </c>
      <c r="D95" s="67">
        <v>1993</v>
      </c>
      <c r="E95" s="72">
        <v>0</v>
      </c>
      <c r="F95" s="73">
        <v>0</v>
      </c>
      <c r="G95" s="73">
        <v>5762251</v>
      </c>
      <c r="H95" s="72">
        <v>0</v>
      </c>
      <c r="J95" s="266" t="s">
        <v>464</v>
      </c>
      <c r="K95" s="266">
        <v>1992</v>
      </c>
      <c r="L95" s="267">
        <v>33785</v>
      </c>
      <c r="M95" s="268">
        <v>2598067</v>
      </c>
    </row>
    <row r="96" spans="2:13" x14ac:dyDescent="0.25">
      <c r="B96" s="67" t="s">
        <v>461</v>
      </c>
      <c r="C96" s="67" t="s">
        <v>113</v>
      </c>
      <c r="D96" s="67">
        <v>1994</v>
      </c>
      <c r="E96" s="72">
        <v>0</v>
      </c>
      <c r="F96" s="73">
        <v>0</v>
      </c>
      <c r="G96" s="73">
        <v>5763584</v>
      </c>
      <c r="H96" s="72">
        <v>0</v>
      </c>
      <c r="J96" s="266" t="s">
        <v>464</v>
      </c>
      <c r="K96" s="266">
        <v>1993</v>
      </c>
      <c r="L96" s="267">
        <v>34150</v>
      </c>
      <c r="M96" s="268">
        <v>2681793</v>
      </c>
    </row>
    <row r="97" spans="2:13" x14ac:dyDescent="0.25">
      <c r="B97" s="67" t="s">
        <v>461</v>
      </c>
      <c r="C97" s="67" t="s">
        <v>113</v>
      </c>
      <c r="D97" s="67">
        <v>1995</v>
      </c>
      <c r="E97" s="72">
        <v>0</v>
      </c>
      <c r="F97" s="73">
        <v>0</v>
      </c>
      <c r="G97" s="73">
        <v>5837945</v>
      </c>
      <c r="H97" s="72">
        <v>0</v>
      </c>
      <c r="J97" s="266" t="s">
        <v>464</v>
      </c>
      <c r="K97" s="266">
        <v>1994</v>
      </c>
      <c r="L97" s="267">
        <v>34515</v>
      </c>
      <c r="M97" s="268">
        <v>2676068</v>
      </c>
    </row>
    <row r="98" spans="2:13" x14ac:dyDescent="0.25">
      <c r="B98" s="67" t="s">
        <v>461</v>
      </c>
      <c r="C98" s="67" t="s">
        <v>113</v>
      </c>
      <c r="D98" s="67">
        <v>1996</v>
      </c>
      <c r="E98" s="72">
        <v>0</v>
      </c>
      <c r="F98" s="73">
        <v>0</v>
      </c>
      <c r="G98" s="73">
        <v>5974675</v>
      </c>
      <c r="H98" s="72">
        <v>0</v>
      </c>
      <c r="J98" s="266" t="s">
        <v>464</v>
      </c>
      <c r="K98" s="266">
        <v>1995</v>
      </c>
      <c r="L98" s="267">
        <v>34880</v>
      </c>
      <c r="M98" s="268">
        <v>2706885</v>
      </c>
    </row>
    <row r="99" spans="2:13" x14ac:dyDescent="0.25">
      <c r="B99" s="67" t="s">
        <v>461</v>
      </c>
      <c r="C99" s="67" t="s">
        <v>113</v>
      </c>
      <c r="D99" s="67">
        <v>1997</v>
      </c>
      <c r="E99" s="72">
        <v>0</v>
      </c>
      <c r="F99" s="73">
        <v>0</v>
      </c>
      <c r="G99" s="73">
        <v>6116870</v>
      </c>
      <c r="H99" s="72">
        <v>0</v>
      </c>
      <c r="J99" s="266" t="s">
        <v>464</v>
      </c>
      <c r="K99" s="266">
        <v>1996</v>
      </c>
      <c r="L99" s="267">
        <v>35246</v>
      </c>
      <c r="M99" s="268">
        <v>2802840</v>
      </c>
    </row>
    <row r="100" spans="2:13" x14ac:dyDescent="0.25">
      <c r="B100" s="67" t="s">
        <v>461</v>
      </c>
      <c r="C100" s="67" t="s">
        <v>113</v>
      </c>
      <c r="D100" s="67">
        <v>1998</v>
      </c>
      <c r="E100" s="72">
        <v>0</v>
      </c>
      <c r="F100" s="73">
        <v>0</v>
      </c>
      <c r="G100" s="73">
        <v>6216008</v>
      </c>
      <c r="H100" s="72">
        <v>0</v>
      </c>
      <c r="J100" s="266" t="s">
        <v>464</v>
      </c>
      <c r="K100" s="266">
        <v>1997</v>
      </c>
      <c r="L100" s="267">
        <v>35611</v>
      </c>
      <c r="M100" s="268">
        <v>2857271</v>
      </c>
    </row>
    <row r="101" spans="2:13" x14ac:dyDescent="0.25">
      <c r="B101" s="67" t="s">
        <v>461</v>
      </c>
      <c r="C101" s="67" t="s">
        <v>113</v>
      </c>
      <c r="D101" s="67">
        <v>1999</v>
      </c>
      <c r="E101" s="72">
        <v>0</v>
      </c>
      <c r="F101" s="73">
        <v>0</v>
      </c>
      <c r="G101" s="73">
        <v>6201141</v>
      </c>
      <c r="H101" s="72">
        <v>0</v>
      </c>
      <c r="J101" s="266" t="s">
        <v>464</v>
      </c>
      <c r="K101" s="266">
        <v>1998</v>
      </c>
      <c r="L101" s="267">
        <v>35976</v>
      </c>
      <c r="M101" s="268">
        <v>2909930</v>
      </c>
    </row>
    <row r="102" spans="2:13" x14ac:dyDescent="0.25">
      <c r="B102" s="67" t="s">
        <v>461</v>
      </c>
      <c r="C102" s="67" t="s">
        <v>113</v>
      </c>
      <c r="D102" s="67">
        <v>2000</v>
      </c>
      <c r="E102" s="72">
        <v>0</v>
      </c>
      <c r="F102" s="73">
        <v>0</v>
      </c>
      <c r="G102" s="73">
        <v>6310904</v>
      </c>
      <c r="H102" s="72">
        <v>0</v>
      </c>
      <c r="J102" s="266" t="s">
        <v>464</v>
      </c>
      <c r="K102" s="266">
        <v>1999</v>
      </c>
      <c r="L102" s="267">
        <v>36341</v>
      </c>
      <c r="M102" s="268">
        <v>2940578</v>
      </c>
    </row>
    <row r="103" spans="2:13" x14ac:dyDescent="0.25">
      <c r="B103" s="67" t="s">
        <v>461</v>
      </c>
      <c r="C103" s="67" t="s">
        <v>113</v>
      </c>
      <c r="D103" s="67">
        <v>2001</v>
      </c>
      <c r="E103" s="72">
        <v>0</v>
      </c>
      <c r="F103" s="73">
        <v>0</v>
      </c>
      <c r="G103" s="73">
        <v>6309000</v>
      </c>
      <c r="H103" s="72">
        <v>0</v>
      </c>
      <c r="J103" s="266" t="s">
        <v>464</v>
      </c>
      <c r="K103" s="266">
        <v>2000</v>
      </c>
      <c r="L103" s="267">
        <v>36707</v>
      </c>
      <c r="M103" s="268">
        <v>3010166</v>
      </c>
    </row>
    <row r="104" spans="2:13" x14ac:dyDescent="0.25">
      <c r="B104" s="67" t="s">
        <v>461</v>
      </c>
      <c r="C104" s="67" t="s">
        <v>113</v>
      </c>
      <c r="D104" s="67">
        <v>2002</v>
      </c>
      <c r="E104" s="72">
        <v>0</v>
      </c>
      <c r="F104" s="73">
        <v>0</v>
      </c>
      <c r="G104" s="73">
        <v>6304620</v>
      </c>
      <c r="H104" s="72">
        <v>0</v>
      </c>
      <c r="J104" s="266" t="s">
        <v>464</v>
      </c>
      <c r="K104" s="266">
        <v>2001</v>
      </c>
      <c r="L104" s="267">
        <v>37072</v>
      </c>
      <c r="M104" s="268">
        <v>3014226</v>
      </c>
    </row>
    <row r="105" spans="2:13" x14ac:dyDescent="0.25">
      <c r="B105" s="67" t="s">
        <v>461</v>
      </c>
      <c r="C105" s="67" t="s">
        <v>113</v>
      </c>
      <c r="D105" s="67">
        <v>2003</v>
      </c>
      <c r="E105" s="72">
        <v>0</v>
      </c>
      <c r="F105" s="73">
        <v>0</v>
      </c>
      <c r="G105" s="73">
        <v>6382794</v>
      </c>
      <c r="H105" s="72">
        <v>0</v>
      </c>
      <c r="J105" s="266" t="s">
        <v>464</v>
      </c>
      <c r="K105" s="266">
        <v>2002</v>
      </c>
      <c r="L105" s="267">
        <v>37437</v>
      </c>
      <c r="M105" s="268">
        <v>2985763</v>
      </c>
    </row>
    <row r="106" spans="2:13" x14ac:dyDescent="0.25">
      <c r="B106" s="67" t="s">
        <v>461</v>
      </c>
      <c r="C106" s="67" t="s">
        <v>113</v>
      </c>
      <c r="D106" s="67">
        <v>2004</v>
      </c>
      <c r="E106" s="72">
        <v>0</v>
      </c>
      <c r="F106" s="73">
        <v>0</v>
      </c>
      <c r="G106" s="73">
        <v>6519753</v>
      </c>
      <c r="H106" s="72">
        <v>0</v>
      </c>
      <c r="J106" s="266" t="s">
        <v>464</v>
      </c>
      <c r="K106" s="266">
        <v>2003</v>
      </c>
      <c r="L106" s="267">
        <v>37802</v>
      </c>
      <c r="M106" s="268">
        <v>3033777</v>
      </c>
    </row>
    <row r="107" spans="2:13" x14ac:dyDescent="0.25">
      <c r="B107" s="67" t="s">
        <v>461</v>
      </c>
      <c r="C107" s="67" t="s">
        <v>113</v>
      </c>
      <c r="D107" s="67">
        <v>2005</v>
      </c>
      <c r="E107" s="72">
        <v>0</v>
      </c>
      <c r="F107" s="73">
        <v>0</v>
      </c>
      <c r="G107" s="73">
        <v>6497015</v>
      </c>
      <c r="H107" s="72">
        <v>0</v>
      </c>
      <c r="J107" s="266" t="s">
        <v>464</v>
      </c>
      <c r="K107" s="266">
        <v>2004</v>
      </c>
      <c r="L107" s="267">
        <v>38168</v>
      </c>
      <c r="M107" s="268">
        <v>3121165</v>
      </c>
    </row>
    <row r="108" spans="2:13" x14ac:dyDescent="0.25">
      <c r="B108" s="67" t="s">
        <v>461</v>
      </c>
      <c r="C108" s="67" t="s">
        <v>113</v>
      </c>
      <c r="D108" s="67">
        <v>2006</v>
      </c>
      <c r="E108" s="72">
        <v>0</v>
      </c>
      <c r="F108" s="73">
        <v>0</v>
      </c>
      <c r="G108" s="73">
        <v>6560912</v>
      </c>
      <c r="H108" s="72">
        <v>0</v>
      </c>
      <c r="J108" s="266" t="s">
        <v>464</v>
      </c>
      <c r="K108" s="266">
        <v>2005</v>
      </c>
      <c r="L108" s="267">
        <v>38533</v>
      </c>
      <c r="M108" s="268">
        <v>3005474</v>
      </c>
    </row>
    <row r="109" spans="2:13" x14ac:dyDescent="0.25">
      <c r="B109" s="67" t="s">
        <v>461</v>
      </c>
      <c r="C109" s="67" t="s">
        <v>113</v>
      </c>
      <c r="D109" s="67">
        <v>2007</v>
      </c>
      <c r="E109" s="72">
        <v>0</v>
      </c>
      <c r="F109" s="73">
        <v>0</v>
      </c>
      <c r="G109" s="73">
        <v>6567929</v>
      </c>
      <c r="H109" s="72">
        <v>0</v>
      </c>
      <c r="J109" s="266" t="s">
        <v>464</v>
      </c>
      <c r="K109" s="266">
        <v>2006</v>
      </c>
      <c r="L109" s="267">
        <v>38898</v>
      </c>
      <c r="M109" s="268">
        <v>2987041</v>
      </c>
    </row>
    <row r="110" spans="2:13" x14ac:dyDescent="0.25">
      <c r="B110" s="67" t="s">
        <v>461</v>
      </c>
      <c r="C110" s="67" t="s">
        <v>113</v>
      </c>
      <c r="D110" s="67">
        <v>2008</v>
      </c>
      <c r="E110" s="72">
        <v>0</v>
      </c>
      <c r="F110" s="73">
        <v>0</v>
      </c>
      <c r="G110" s="73">
        <v>6641293</v>
      </c>
      <c r="H110" s="72">
        <v>0</v>
      </c>
      <c r="J110" s="266" t="s">
        <v>464</v>
      </c>
      <c r="K110" s="266">
        <v>2007</v>
      </c>
      <c r="L110" s="267">
        <v>39263</v>
      </c>
      <c r="M110" s="268">
        <v>3013929</v>
      </c>
    </row>
    <row r="111" spans="2:13" x14ac:dyDescent="0.25">
      <c r="B111" s="67" t="s">
        <v>461</v>
      </c>
      <c r="C111" s="67" t="s">
        <v>113</v>
      </c>
      <c r="D111" s="67">
        <v>2009</v>
      </c>
      <c r="E111" s="72">
        <v>0</v>
      </c>
      <c r="F111" s="73">
        <v>0</v>
      </c>
      <c r="G111" s="73">
        <v>6527069</v>
      </c>
      <c r="H111" s="72">
        <v>0</v>
      </c>
      <c r="J111" s="266" t="s">
        <v>464</v>
      </c>
      <c r="K111" s="266">
        <v>2008</v>
      </c>
      <c r="L111" s="267">
        <v>39629</v>
      </c>
      <c r="M111" s="268">
        <v>2826359</v>
      </c>
    </row>
    <row r="112" spans="2:13" x14ac:dyDescent="0.25">
      <c r="B112" s="67" t="s">
        <v>461</v>
      </c>
      <c r="C112" s="67" t="s">
        <v>113</v>
      </c>
      <c r="D112" s="67">
        <v>2010</v>
      </c>
      <c r="E112" s="72">
        <v>0</v>
      </c>
      <c r="F112" s="73">
        <v>0</v>
      </c>
      <c r="G112" s="73">
        <v>6735067</v>
      </c>
      <c r="H112" s="72">
        <v>0</v>
      </c>
      <c r="J112" s="266" t="s">
        <v>464</v>
      </c>
      <c r="K112" s="266">
        <v>2009</v>
      </c>
      <c r="L112" s="267">
        <v>39994</v>
      </c>
      <c r="M112" s="268">
        <v>2699330</v>
      </c>
    </row>
    <row r="113" spans="2:13" x14ac:dyDescent="0.25">
      <c r="B113" s="67" t="s">
        <v>461</v>
      </c>
      <c r="C113" s="67" t="s">
        <v>113</v>
      </c>
      <c r="D113" s="67">
        <v>2011</v>
      </c>
      <c r="E113" s="72">
        <v>0</v>
      </c>
      <c r="F113" s="73">
        <v>0</v>
      </c>
      <c r="G113" s="73">
        <v>6815590</v>
      </c>
      <c r="H113" s="72">
        <v>0</v>
      </c>
      <c r="J113" s="266" t="s">
        <v>464</v>
      </c>
      <c r="K113" s="266">
        <v>2010</v>
      </c>
      <c r="L113" s="267">
        <v>40359</v>
      </c>
      <c r="M113" s="268">
        <v>2713717</v>
      </c>
    </row>
    <row r="114" spans="2:13" x14ac:dyDescent="0.25">
      <c r="B114" s="67" t="s">
        <v>461</v>
      </c>
      <c r="C114" s="67" t="s">
        <v>113</v>
      </c>
      <c r="D114" s="67">
        <v>2012</v>
      </c>
      <c r="E114" s="72">
        <v>0</v>
      </c>
      <c r="F114" s="73">
        <v>0</v>
      </c>
      <c r="G114" s="73">
        <v>6794407</v>
      </c>
      <c r="H114" s="72">
        <v>0</v>
      </c>
      <c r="J114" s="266" t="s">
        <v>464</v>
      </c>
      <c r="K114" s="266">
        <v>2011</v>
      </c>
      <c r="L114" s="267">
        <v>40724</v>
      </c>
      <c r="M114" s="268">
        <v>2674491</v>
      </c>
    </row>
    <row r="115" spans="2:13" x14ac:dyDescent="0.25">
      <c r="B115" s="67" t="s">
        <v>461</v>
      </c>
      <c r="C115" s="67" t="s">
        <v>113</v>
      </c>
      <c r="D115" s="67">
        <v>2013</v>
      </c>
      <c r="E115" s="72">
        <v>0</v>
      </c>
      <c r="F115" s="73">
        <v>0</v>
      </c>
      <c r="G115" s="73">
        <v>6973710</v>
      </c>
      <c r="H115" s="72">
        <v>0</v>
      </c>
      <c r="J115" s="266" t="s">
        <v>464</v>
      </c>
      <c r="K115" s="266">
        <v>2012</v>
      </c>
      <c r="L115" s="267">
        <v>41090</v>
      </c>
      <c r="M115" s="268">
        <v>2665992</v>
      </c>
    </row>
    <row r="116" spans="2:13" x14ac:dyDescent="0.25">
      <c r="B116" s="67" t="s">
        <v>461</v>
      </c>
      <c r="C116" s="67" t="s">
        <v>113</v>
      </c>
      <c r="D116" s="67">
        <v>2014</v>
      </c>
      <c r="E116" s="72">
        <v>0</v>
      </c>
      <c r="F116" s="73">
        <v>0</v>
      </c>
      <c r="G116" s="73">
        <v>7173730</v>
      </c>
      <c r="H116" s="72">
        <v>0</v>
      </c>
      <c r="J116" s="266" t="s">
        <v>464</v>
      </c>
      <c r="K116" s="266">
        <v>2013</v>
      </c>
      <c r="L116" s="267">
        <v>41455</v>
      </c>
      <c r="M116" s="268">
        <v>2762540</v>
      </c>
    </row>
    <row r="117" spans="2:13" x14ac:dyDescent="0.25">
      <c r="B117" s="67" t="s">
        <v>461</v>
      </c>
      <c r="C117" s="67" t="s">
        <v>113</v>
      </c>
      <c r="D117" s="67">
        <v>2015</v>
      </c>
      <c r="E117" s="72">
        <v>0</v>
      </c>
      <c r="F117" s="73">
        <v>0</v>
      </c>
      <c r="G117" s="73">
        <v>7258314</v>
      </c>
      <c r="H117" s="72">
        <v>0</v>
      </c>
      <c r="J117" s="266" t="s">
        <v>464</v>
      </c>
      <c r="K117" s="266">
        <v>2014</v>
      </c>
      <c r="L117" s="267">
        <v>41820</v>
      </c>
      <c r="M117" s="268">
        <v>2821630</v>
      </c>
    </row>
    <row r="118" spans="2:13" x14ac:dyDescent="0.25">
      <c r="B118" s="67" t="s">
        <v>461</v>
      </c>
      <c r="C118" s="67" t="s">
        <v>113</v>
      </c>
      <c r="D118" s="67">
        <v>2016</v>
      </c>
      <c r="E118" s="72">
        <v>0</v>
      </c>
      <c r="F118" s="73">
        <v>0</v>
      </c>
      <c r="G118" s="73">
        <v>7348911</v>
      </c>
      <c r="H118" s="72">
        <v>0</v>
      </c>
      <c r="J118" s="266" t="s">
        <v>464</v>
      </c>
      <c r="K118" s="266">
        <v>2015</v>
      </c>
      <c r="L118" s="267">
        <v>42185</v>
      </c>
      <c r="M118" s="268">
        <v>2872432</v>
      </c>
    </row>
    <row r="119" spans="2:13" x14ac:dyDescent="0.25">
      <c r="B119" s="67" t="s">
        <v>461</v>
      </c>
      <c r="C119" s="67" t="s">
        <v>113</v>
      </c>
      <c r="D119" s="67">
        <v>2017</v>
      </c>
      <c r="E119" s="72">
        <v>0</v>
      </c>
      <c r="F119" s="73">
        <v>0</v>
      </c>
      <c r="G119" s="73">
        <v>7408771</v>
      </c>
      <c r="H119" s="72">
        <v>0</v>
      </c>
      <c r="J119" s="266" t="s">
        <v>464</v>
      </c>
      <c r="K119" s="266">
        <v>2016</v>
      </c>
      <c r="L119" s="267">
        <v>42551</v>
      </c>
      <c r="M119" s="268">
        <v>2881627</v>
      </c>
    </row>
    <row r="120" spans="2:13" x14ac:dyDescent="0.25">
      <c r="B120" s="67" t="s">
        <v>461</v>
      </c>
      <c r="C120" s="67" t="s">
        <v>113</v>
      </c>
      <c r="D120" s="67">
        <v>2018</v>
      </c>
      <c r="E120" s="72">
        <v>0</v>
      </c>
      <c r="F120" s="73">
        <v>0</v>
      </c>
      <c r="G120" s="73">
        <v>7552902</v>
      </c>
      <c r="H120" s="72">
        <v>0</v>
      </c>
      <c r="J120" s="266" t="s">
        <v>464</v>
      </c>
      <c r="K120" s="266">
        <v>2017</v>
      </c>
      <c r="L120" s="267">
        <v>42916</v>
      </c>
      <c r="M120" s="268">
        <v>2914872</v>
      </c>
    </row>
    <row r="121" spans="2:13" x14ac:dyDescent="0.25">
      <c r="B121" s="67" t="s">
        <v>461</v>
      </c>
      <c r="C121" s="67" t="s">
        <v>113</v>
      </c>
      <c r="D121" s="67">
        <v>2019</v>
      </c>
      <c r="E121" s="72">
        <v>0</v>
      </c>
      <c r="F121" s="73">
        <v>0</v>
      </c>
      <c r="G121" s="73">
        <v>7460380</v>
      </c>
      <c r="H121" s="72">
        <v>0</v>
      </c>
      <c r="J121" s="266" t="s">
        <v>464</v>
      </c>
      <c r="K121" s="266">
        <v>2018</v>
      </c>
      <c r="L121" s="267">
        <v>43281</v>
      </c>
      <c r="M121" s="268">
        <v>3033977</v>
      </c>
    </row>
    <row r="122" spans="2:13" x14ac:dyDescent="0.25">
      <c r="B122" s="67" t="s">
        <v>461</v>
      </c>
      <c r="C122" s="67" t="s">
        <v>113</v>
      </c>
      <c r="D122" s="67">
        <v>2020</v>
      </c>
      <c r="E122" s="72">
        <v>0</v>
      </c>
      <c r="F122" s="73">
        <v>0</v>
      </c>
      <c r="G122" s="73">
        <v>6400888</v>
      </c>
      <c r="H122" s="72">
        <v>0</v>
      </c>
      <c r="J122" s="266" t="s">
        <v>464</v>
      </c>
      <c r="K122" s="266">
        <v>2019</v>
      </c>
      <c r="L122" s="267">
        <v>43646</v>
      </c>
      <c r="M122" s="268">
        <v>2980136</v>
      </c>
    </row>
    <row r="123" spans="2:13" x14ac:dyDescent="0.25">
      <c r="B123" s="67" t="s">
        <v>461</v>
      </c>
      <c r="C123" s="67" t="s">
        <v>114</v>
      </c>
      <c r="D123" s="67">
        <v>1982</v>
      </c>
      <c r="E123" s="72" t="s">
        <v>462</v>
      </c>
      <c r="F123" s="73" t="s">
        <v>462</v>
      </c>
      <c r="G123" s="73">
        <v>4887757</v>
      </c>
      <c r="H123" s="72" t="s">
        <v>462</v>
      </c>
      <c r="J123" s="266" t="s">
        <v>465</v>
      </c>
      <c r="K123" s="266">
        <v>1981</v>
      </c>
      <c r="L123" s="267">
        <v>29767</v>
      </c>
      <c r="M123" s="268">
        <v>158559</v>
      </c>
    </row>
    <row r="124" spans="2:13" x14ac:dyDescent="0.25">
      <c r="B124" s="67" t="s">
        <v>461</v>
      </c>
      <c r="C124" s="67" t="s">
        <v>114</v>
      </c>
      <c r="D124" s="67">
        <v>1983</v>
      </c>
      <c r="E124" s="72">
        <v>1.622897071856047E-2</v>
      </c>
      <c r="F124" s="73">
        <v>7350.0846094653189</v>
      </c>
      <c r="G124" s="73">
        <v>4795353</v>
      </c>
      <c r="H124" s="72">
        <v>1.5327515220392156E-3</v>
      </c>
      <c r="J124" s="266" t="s">
        <v>465</v>
      </c>
      <c r="K124" s="266">
        <v>1982</v>
      </c>
      <c r="L124" s="267">
        <v>30132</v>
      </c>
      <c r="M124" s="268">
        <v>157428</v>
      </c>
    </row>
    <row r="125" spans="2:13" x14ac:dyDescent="0.25">
      <c r="B125" s="67" t="s">
        <v>461</v>
      </c>
      <c r="C125" s="67" t="s">
        <v>114</v>
      </c>
      <c r="D125" s="67">
        <v>1984</v>
      </c>
      <c r="E125" s="72">
        <v>1.8055618908604357E-2</v>
      </c>
      <c r="F125" s="73">
        <v>8637.0678055010721</v>
      </c>
      <c r="G125" s="73">
        <v>5006527</v>
      </c>
      <c r="H125" s="72">
        <v>1.7251615352321225E-3</v>
      </c>
      <c r="J125" s="266" t="s">
        <v>465</v>
      </c>
      <c r="K125" s="266">
        <v>1983</v>
      </c>
      <c r="L125" s="267">
        <v>30497</v>
      </c>
      <c r="M125" s="268">
        <v>157160</v>
      </c>
    </row>
    <row r="126" spans="2:13" x14ac:dyDescent="0.25">
      <c r="B126" s="67" t="s">
        <v>461</v>
      </c>
      <c r="C126" s="67" t="s">
        <v>114</v>
      </c>
      <c r="D126" s="67">
        <v>1985</v>
      </c>
      <c r="E126" s="72">
        <v>1.7981741907111999E-2</v>
      </c>
      <c r="F126" s="73">
        <v>8983.9659646636683</v>
      </c>
      <c r="G126" s="73">
        <v>5018612</v>
      </c>
      <c r="H126" s="72">
        <v>1.790129614455883E-3</v>
      </c>
      <c r="J126" s="266" t="s">
        <v>465</v>
      </c>
      <c r="K126" s="266">
        <v>1984</v>
      </c>
      <c r="L126" s="267">
        <v>30863</v>
      </c>
      <c r="M126" s="268">
        <v>166703</v>
      </c>
    </row>
    <row r="127" spans="2:13" x14ac:dyDescent="0.25">
      <c r="B127" s="67" t="s">
        <v>461</v>
      </c>
      <c r="C127" s="67" t="s">
        <v>114</v>
      </c>
      <c r="D127" s="67">
        <v>1986</v>
      </c>
      <c r="E127" s="72">
        <v>2.3399540267855914E-2</v>
      </c>
      <c r="F127" s="73">
        <v>12661.912430661656</v>
      </c>
      <c r="G127" s="73">
        <v>5300676</v>
      </c>
      <c r="H127" s="72">
        <v>2.3887354048166038E-3</v>
      </c>
      <c r="J127" s="266" t="s">
        <v>465</v>
      </c>
      <c r="K127" s="266">
        <v>1985</v>
      </c>
      <c r="L127" s="267">
        <v>31228</v>
      </c>
      <c r="M127" s="268">
        <v>167279</v>
      </c>
    </row>
    <row r="128" spans="2:13" x14ac:dyDescent="0.25">
      <c r="B128" s="67" t="s">
        <v>461</v>
      </c>
      <c r="C128" s="67" t="s">
        <v>114</v>
      </c>
      <c r="D128" s="67">
        <v>1987</v>
      </c>
      <c r="E128" s="72">
        <v>2.3473238437013707E-2</v>
      </c>
      <c r="F128" s="73">
        <v>13031.966408415017</v>
      </c>
      <c r="G128" s="73">
        <v>5338657</v>
      </c>
      <c r="H128" s="72">
        <v>2.4410570689248285E-3</v>
      </c>
      <c r="J128" s="266" t="s">
        <v>465</v>
      </c>
      <c r="K128" s="266">
        <v>1986</v>
      </c>
      <c r="L128" s="267">
        <v>31593</v>
      </c>
      <c r="M128" s="268">
        <v>166482</v>
      </c>
    </row>
    <row r="129" spans="2:13" x14ac:dyDescent="0.25">
      <c r="B129" s="67" t="s">
        <v>461</v>
      </c>
      <c r="C129" s="67" t="s">
        <v>114</v>
      </c>
      <c r="D129" s="67">
        <v>1988</v>
      </c>
      <c r="E129" s="72">
        <v>2.2784309663512543E-2</v>
      </c>
      <c r="F129" s="73">
        <v>13292.457394931871</v>
      </c>
      <c r="G129" s="73">
        <v>5498146</v>
      </c>
      <c r="H129" s="72">
        <v>2.4176253949843951E-3</v>
      </c>
      <c r="J129" s="266" t="s">
        <v>465</v>
      </c>
      <c r="K129" s="266">
        <v>1987</v>
      </c>
      <c r="L129" s="267">
        <v>31958</v>
      </c>
      <c r="M129" s="268">
        <v>167980</v>
      </c>
    </row>
    <row r="130" spans="2:13" x14ac:dyDescent="0.25">
      <c r="B130" s="67" t="s">
        <v>461</v>
      </c>
      <c r="C130" s="67" t="s">
        <v>114</v>
      </c>
      <c r="D130" s="67">
        <v>1989</v>
      </c>
      <c r="E130" s="72">
        <v>2.3071633029980079E-2</v>
      </c>
      <c r="F130" s="73">
        <v>13273.041267248449</v>
      </c>
      <c r="G130" s="73">
        <v>5538702</v>
      </c>
      <c r="H130" s="72">
        <v>2.3964172954689471E-3</v>
      </c>
      <c r="J130" s="266" t="s">
        <v>465</v>
      </c>
      <c r="K130" s="266">
        <v>1988</v>
      </c>
      <c r="L130" s="267">
        <v>32324</v>
      </c>
      <c r="M130" s="268">
        <v>175564</v>
      </c>
    </row>
    <row r="131" spans="2:13" x14ac:dyDescent="0.25">
      <c r="B131" s="67" t="s">
        <v>461</v>
      </c>
      <c r="C131" s="67" t="s">
        <v>114</v>
      </c>
      <c r="D131" s="67">
        <v>1990</v>
      </c>
      <c r="E131" s="72">
        <v>2.1986063551481378E-2</v>
      </c>
      <c r="F131" s="73">
        <v>12402.954059170086</v>
      </c>
      <c r="G131" s="73">
        <v>5574458</v>
      </c>
      <c r="H131" s="72">
        <v>2.2249614328729512E-3</v>
      </c>
      <c r="J131" s="266" t="s">
        <v>465</v>
      </c>
      <c r="K131" s="266">
        <v>1989</v>
      </c>
      <c r="L131" s="267">
        <v>32689</v>
      </c>
      <c r="M131" s="268">
        <v>176856</v>
      </c>
    </row>
    <row r="132" spans="2:13" x14ac:dyDescent="0.25">
      <c r="B132" s="67" t="s">
        <v>461</v>
      </c>
      <c r="C132" s="67" t="s">
        <v>114</v>
      </c>
      <c r="D132" s="67">
        <v>1991</v>
      </c>
      <c r="E132" s="72">
        <v>2.2497912201797015E-2</v>
      </c>
      <c r="F132" s="73">
        <v>12717.619809431817</v>
      </c>
      <c r="G132" s="73">
        <v>5568548</v>
      </c>
      <c r="H132" s="72">
        <v>2.2838305083177548E-3</v>
      </c>
      <c r="J132" s="266" t="s">
        <v>465</v>
      </c>
      <c r="K132" s="266">
        <v>1990</v>
      </c>
      <c r="L132" s="267">
        <v>33054</v>
      </c>
      <c r="M132" s="268">
        <v>179080</v>
      </c>
    </row>
    <row r="133" spans="2:13" x14ac:dyDescent="0.25">
      <c r="B133" s="67" t="s">
        <v>461</v>
      </c>
      <c r="C133" s="67" t="s">
        <v>114</v>
      </c>
      <c r="D133" s="67">
        <v>1992</v>
      </c>
      <c r="E133" s="72">
        <v>2.1882880267239946E-2</v>
      </c>
      <c r="F133" s="73">
        <v>12715.178876561375</v>
      </c>
      <c r="G133" s="73">
        <v>5635507</v>
      </c>
      <c r="H133" s="72">
        <v>2.2562617483327363E-3</v>
      </c>
      <c r="J133" s="266" t="s">
        <v>465</v>
      </c>
      <c r="K133" s="266">
        <v>1991</v>
      </c>
      <c r="L133" s="267">
        <v>33419</v>
      </c>
      <c r="M133" s="268">
        <v>179233</v>
      </c>
    </row>
    <row r="134" spans="2:13" x14ac:dyDescent="0.25">
      <c r="B134" s="67" t="s">
        <v>461</v>
      </c>
      <c r="C134" s="67" t="s">
        <v>114</v>
      </c>
      <c r="D134" s="67">
        <v>1993</v>
      </c>
      <c r="E134" s="72">
        <v>2.1739623607649704E-2</v>
      </c>
      <c r="F134" s="73">
        <v>13257.844238254349</v>
      </c>
      <c r="G134" s="73">
        <v>5762251</v>
      </c>
      <c r="H134" s="72">
        <v>2.3008099158218463E-3</v>
      </c>
      <c r="J134" s="266" t="s">
        <v>465</v>
      </c>
      <c r="K134" s="266">
        <v>1992</v>
      </c>
      <c r="L134" s="267">
        <v>33785</v>
      </c>
      <c r="M134" s="268">
        <v>170485</v>
      </c>
    </row>
    <row r="135" spans="2:13" x14ac:dyDescent="0.25">
      <c r="B135" s="67" t="s">
        <v>461</v>
      </c>
      <c r="C135" s="67" t="s">
        <v>114</v>
      </c>
      <c r="D135" s="67">
        <v>1994</v>
      </c>
      <c r="E135" s="72">
        <v>2.2026084558099217E-2</v>
      </c>
      <c r="F135" s="73">
        <v>13264.416486071163</v>
      </c>
      <c r="G135" s="73">
        <v>5763584</v>
      </c>
      <c r="H135" s="72">
        <v>2.3014180909085671E-3</v>
      </c>
      <c r="J135" s="266" t="s">
        <v>465</v>
      </c>
      <c r="K135" s="266">
        <v>1993</v>
      </c>
      <c r="L135" s="267">
        <v>34150</v>
      </c>
      <c r="M135" s="268">
        <v>175439</v>
      </c>
    </row>
    <row r="136" spans="2:13" x14ac:dyDescent="0.25">
      <c r="B136" s="67" t="s">
        <v>461</v>
      </c>
      <c r="C136" s="67" t="s">
        <v>114</v>
      </c>
      <c r="D136" s="67">
        <v>1995</v>
      </c>
      <c r="E136" s="72">
        <v>2.1339407281102472E-2</v>
      </c>
      <c r="F136" s="73">
        <v>13914.78730578849</v>
      </c>
      <c r="G136" s="73">
        <v>5837945</v>
      </c>
      <c r="H136" s="72">
        <v>2.3835077764159289E-3</v>
      </c>
      <c r="J136" s="266" t="s">
        <v>465</v>
      </c>
      <c r="K136" s="266">
        <v>1994</v>
      </c>
      <c r="L136" s="267">
        <v>34515</v>
      </c>
      <c r="M136" s="268">
        <v>179458</v>
      </c>
    </row>
    <row r="137" spans="2:13" x14ac:dyDescent="0.25">
      <c r="B137" s="67" t="s">
        <v>461</v>
      </c>
      <c r="C137" s="67" t="s">
        <v>114</v>
      </c>
      <c r="D137" s="67">
        <v>1996</v>
      </c>
      <c r="E137" s="72">
        <v>2.2108114877825311E-2</v>
      </c>
      <c r="F137" s="73">
        <v>13755.713293212664</v>
      </c>
      <c r="G137" s="73">
        <v>5974675</v>
      </c>
      <c r="H137" s="72">
        <v>2.302336661527642E-3</v>
      </c>
      <c r="J137" s="266" t="s">
        <v>465</v>
      </c>
      <c r="K137" s="266">
        <v>1995</v>
      </c>
      <c r="L137" s="267">
        <v>34880</v>
      </c>
      <c r="M137" s="268">
        <v>180321</v>
      </c>
    </row>
    <row r="138" spans="2:13" x14ac:dyDescent="0.25">
      <c r="B138" s="67" t="s">
        <v>461</v>
      </c>
      <c r="C138" s="67" t="s">
        <v>114</v>
      </c>
      <c r="D138" s="67">
        <v>1997</v>
      </c>
      <c r="E138" s="72">
        <v>2.2934274226634938E-2</v>
      </c>
      <c r="F138" s="73">
        <v>15781.807992122753</v>
      </c>
      <c r="G138" s="73">
        <v>6116870</v>
      </c>
      <c r="H138" s="72">
        <v>2.5800463295971229E-3</v>
      </c>
      <c r="J138" s="266" t="s">
        <v>465</v>
      </c>
      <c r="K138" s="266">
        <v>1996</v>
      </c>
      <c r="L138" s="267">
        <v>35246</v>
      </c>
      <c r="M138" s="268">
        <v>186440</v>
      </c>
    </row>
    <row r="139" spans="2:13" x14ac:dyDescent="0.25">
      <c r="B139" s="67" t="s">
        <v>461</v>
      </c>
      <c r="C139" s="67" t="s">
        <v>114</v>
      </c>
      <c r="D139" s="67">
        <v>1998</v>
      </c>
      <c r="E139" s="72">
        <v>2.1230304721792301E-2</v>
      </c>
      <c r="F139" s="73">
        <v>15058.952363433384</v>
      </c>
      <c r="G139" s="73">
        <v>6216008</v>
      </c>
      <c r="H139" s="72">
        <v>2.4226082661787732E-3</v>
      </c>
      <c r="J139" s="266" t="s">
        <v>465</v>
      </c>
      <c r="K139" s="266">
        <v>1997</v>
      </c>
      <c r="L139" s="267">
        <v>35611</v>
      </c>
      <c r="M139" s="268">
        <v>189307</v>
      </c>
    </row>
    <row r="140" spans="2:13" x14ac:dyDescent="0.25">
      <c r="B140" s="67" t="s">
        <v>461</v>
      </c>
      <c r="C140" s="67" t="s">
        <v>114</v>
      </c>
      <c r="D140" s="67">
        <v>1999</v>
      </c>
      <c r="E140" s="72">
        <v>1.975629953862534E-2</v>
      </c>
      <c r="F140" s="73">
        <v>14134.842067904887</v>
      </c>
      <c r="G140" s="73">
        <v>6201141</v>
      </c>
      <c r="H140" s="72">
        <v>2.2793937547791426E-3</v>
      </c>
      <c r="J140" s="266" t="s">
        <v>465</v>
      </c>
      <c r="K140" s="266">
        <v>1998</v>
      </c>
      <c r="L140" s="267">
        <v>35976</v>
      </c>
      <c r="M140" s="268">
        <v>190171</v>
      </c>
    </row>
    <row r="141" spans="2:13" x14ac:dyDescent="0.25">
      <c r="B141" s="67" t="s">
        <v>461</v>
      </c>
      <c r="C141" s="67" t="s">
        <v>114</v>
      </c>
      <c r="D141" s="67">
        <v>2000</v>
      </c>
      <c r="E141" s="72">
        <v>1.9600938967136151E-2</v>
      </c>
      <c r="F141" s="73">
        <v>14145.507629107982</v>
      </c>
      <c r="G141" s="73">
        <v>6310904</v>
      </c>
      <c r="H141" s="72">
        <v>2.2414392025465737E-3</v>
      </c>
      <c r="J141" s="266" t="s">
        <v>465</v>
      </c>
      <c r="K141" s="266">
        <v>1999</v>
      </c>
      <c r="L141" s="267">
        <v>36341</v>
      </c>
      <c r="M141" s="268">
        <v>197578</v>
      </c>
    </row>
    <row r="142" spans="2:13" x14ac:dyDescent="0.25">
      <c r="B142" s="67" t="s">
        <v>461</v>
      </c>
      <c r="C142" s="67" t="s">
        <v>114</v>
      </c>
      <c r="D142" s="67">
        <v>2001</v>
      </c>
      <c r="E142" s="72">
        <v>1.9671358737263677E-2</v>
      </c>
      <c r="F142" s="73">
        <v>14131.176276576947</v>
      </c>
      <c r="G142" s="73">
        <v>6309000</v>
      </c>
      <c r="H142" s="72">
        <v>2.2398440761732361E-3</v>
      </c>
      <c r="J142" s="266" t="s">
        <v>465</v>
      </c>
      <c r="K142" s="266">
        <v>2000</v>
      </c>
      <c r="L142" s="267">
        <v>36707</v>
      </c>
      <c r="M142" s="268">
        <v>203570</v>
      </c>
    </row>
    <row r="143" spans="2:13" x14ac:dyDescent="0.25">
      <c r="B143" s="67" t="s">
        <v>461</v>
      </c>
      <c r="C143" s="67" t="s">
        <v>114</v>
      </c>
      <c r="D143" s="67">
        <v>2002</v>
      </c>
      <c r="E143" s="72">
        <v>1.9479762043625334E-2</v>
      </c>
      <c r="F143" s="73">
        <v>14064.660912166102</v>
      </c>
      <c r="G143" s="73">
        <v>6304620</v>
      </c>
      <c r="H143" s="72">
        <v>2.2308499024788334E-3</v>
      </c>
      <c r="J143" s="266" t="s">
        <v>465</v>
      </c>
      <c r="K143" s="266">
        <v>2001</v>
      </c>
      <c r="L143" s="267">
        <v>37072</v>
      </c>
      <c r="M143" s="268">
        <v>201026</v>
      </c>
    </row>
    <row r="144" spans="2:13" x14ac:dyDescent="0.25">
      <c r="B144" s="67" t="s">
        <v>461</v>
      </c>
      <c r="C144" s="67" t="s">
        <v>114</v>
      </c>
      <c r="D144" s="67">
        <v>2003</v>
      </c>
      <c r="E144" s="72">
        <v>1.9547172770671282E-2</v>
      </c>
      <c r="F144" s="73">
        <v>14510.550498716266</v>
      </c>
      <c r="G144" s="73">
        <v>6382794</v>
      </c>
      <c r="H144" s="72">
        <v>2.27338536990482E-3</v>
      </c>
      <c r="J144" s="266" t="s">
        <v>465</v>
      </c>
      <c r="K144" s="266">
        <v>2002</v>
      </c>
      <c r="L144" s="267">
        <v>37437</v>
      </c>
      <c r="M144" s="268">
        <v>209203</v>
      </c>
    </row>
    <row r="145" spans="2:13" x14ac:dyDescent="0.25">
      <c r="B145" s="67" t="s">
        <v>461</v>
      </c>
      <c r="C145" s="67" t="s">
        <v>114</v>
      </c>
      <c r="D145" s="67">
        <v>2004</v>
      </c>
      <c r="E145" s="72">
        <v>1.9185478775346085E-2</v>
      </c>
      <c r="F145" s="73">
        <v>15003.389740938595</v>
      </c>
      <c r="G145" s="73">
        <v>6519753</v>
      </c>
      <c r="H145" s="72">
        <v>2.3012205739908545E-3</v>
      </c>
      <c r="J145" s="266" t="s">
        <v>465</v>
      </c>
      <c r="K145" s="266">
        <v>2003</v>
      </c>
      <c r="L145" s="267">
        <v>37802</v>
      </c>
      <c r="M145" s="268">
        <v>212221</v>
      </c>
    </row>
    <row r="146" spans="2:13" x14ac:dyDescent="0.25">
      <c r="B146" s="67" t="s">
        <v>461</v>
      </c>
      <c r="C146" s="67" t="s">
        <v>114</v>
      </c>
      <c r="D146" s="67">
        <v>2005</v>
      </c>
      <c r="E146" s="72">
        <v>1.6307513104251603E-2</v>
      </c>
      <c r="F146" s="73">
        <v>13451.431566686082</v>
      </c>
      <c r="G146" s="73">
        <v>6497015</v>
      </c>
      <c r="H146" s="72">
        <v>2.070401802471763E-3</v>
      </c>
      <c r="J146" s="266" t="s">
        <v>465</v>
      </c>
      <c r="K146" s="266">
        <v>2004</v>
      </c>
      <c r="L146" s="267">
        <v>38168</v>
      </c>
      <c r="M146" s="268">
        <v>218870</v>
      </c>
    </row>
    <row r="147" spans="2:13" x14ac:dyDescent="0.25">
      <c r="B147" s="67" t="s">
        <v>461</v>
      </c>
      <c r="C147" s="67" t="s">
        <v>114</v>
      </c>
      <c r="D147" s="67">
        <v>2006</v>
      </c>
      <c r="E147" s="72">
        <v>1.6344638374875955E-2</v>
      </c>
      <c r="F147" s="73">
        <v>14927.705329519584</v>
      </c>
      <c r="G147" s="73">
        <v>6560912</v>
      </c>
      <c r="H147" s="72">
        <v>2.2752485217786161E-3</v>
      </c>
      <c r="J147" s="266" t="s">
        <v>465</v>
      </c>
      <c r="K147" s="266">
        <v>2005</v>
      </c>
      <c r="L147" s="267">
        <v>38533</v>
      </c>
      <c r="M147" s="268">
        <v>222924</v>
      </c>
    </row>
    <row r="148" spans="2:13" x14ac:dyDescent="0.25">
      <c r="B148" s="67" t="s">
        <v>461</v>
      </c>
      <c r="C148" s="67" t="s">
        <v>114</v>
      </c>
      <c r="D148" s="67">
        <v>2007</v>
      </c>
      <c r="E148" s="72">
        <v>1.6302053767666622E-2</v>
      </c>
      <c r="F148" s="73">
        <v>15422.085207341745</v>
      </c>
      <c r="G148" s="73">
        <v>6567929</v>
      </c>
      <c r="H148" s="72">
        <v>2.3480895130476814E-3</v>
      </c>
      <c r="J148" s="266" t="s">
        <v>465</v>
      </c>
      <c r="K148" s="266">
        <v>2006</v>
      </c>
      <c r="L148" s="267">
        <v>38898</v>
      </c>
      <c r="M148" s="268">
        <v>219519</v>
      </c>
    </row>
    <row r="149" spans="2:13" x14ac:dyDescent="0.25">
      <c r="B149" s="67" t="s">
        <v>461</v>
      </c>
      <c r="C149" s="67" t="s">
        <v>114</v>
      </c>
      <c r="D149" s="67">
        <v>2008</v>
      </c>
      <c r="E149" s="72">
        <v>1.6261579115486251E-2</v>
      </c>
      <c r="F149" s="73">
        <v>17576.669280134738</v>
      </c>
      <c r="G149" s="73">
        <v>6641293</v>
      </c>
      <c r="H149" s="72">
        <v>2.6465733826432198E-3</v>
      </c>
      <c r="J149" s="266" t="s">
        <v>465</v>
      </c>
      <c r="K149" s="266">
        <v>2007</v>
      </c>
      <c r="L149" s="267">
        <v>39263</v>
      </c>
      <c r="M149" s="268">
        <v>216479</v>
      </c>
    </row>
    <row r="150" spans="2:13" x14ac:dyDescent="0.25">
      <c r="B150" s="67" t="s">
        <v>461</v>
      </c>
      <c r="C150" s="67" t="s">
        <v>114</v>
      </c>
      <c r="D150" s="67">
        <v>2009</v>
      </c>
      <c r="E150" s="72">
        <v>1.6253555465258026E-2</v>
      </c>
      <c r="F150" s="73">
        <v>18944.867939861844</v>
      </c>
      <c r="G150" s="73">
        <v>6527069</v>
      </c>
      <c r="H150" s="72">
        <v>2.9025076860474193E-3</v>
      </c>
      <c r="J150" s="266" t="s">
        <v>465</v>
      </c>
      <c r="K150" s="266">
        <v>2008</v>
      </c>
      <c r="L150" s="267">
        <v>39629</v>
      </c>
      <c r="M150" s="268">
        <v>217939</v>
      </c>
    </row>
    <row r="151" spans="2:13" x14ac:dyDescent="0.25">
      <c r="B151" s="67" t="s">
        <v>461</v>
      </c>
      <c r="C151" s="67" t="s">
        <v>114</v>
      </c>
      <c r="D151" s="67">
        <v>2010</v>
      </c>
      <c r="E151" s="72">
        <v>2.003864596006584E-2</v>
      </c>
      <c r="F151" s="73">
        <v>25125.035425463393</v>
      </c>
      <c r="G151" s="73">
        <v>6735067</v>
      </c>
      <c r="H151" s="72">
        <v>3.730480398407825E-3</v>
      </c>
      <c r="J151" s="266" t="s">
        <v>465</v>
      </c>
      <c r="K151" s="266">
        <v>2009</v>
      </c>
      <c r="L151" s="267">
        <v>39994</v>
      </c>
      <c r="M151" s="268">
        <v>222977</v>
      </c>
    </row>
    <row r="152" spans="2:13" x14ac:dyDescent="0.25">
      <c r="B152" s="67" t="s">
        <v>461</v>
      </c>
      <c r="C152" s="67" t="s">
        <v>114</v>
      </c>
      <c r="D152" s="67">
        <v>2011</v>
      </c>
      <c r="E152" s="72">
        <v>1.7310664605873261E-2</v>
      </c>
      <c r="F152" s="73">
        <v>22809.501081916536</v>
      </c>
      <c r="G152" s="73">
        <v>6815590</v>
      </c>
      <c r="H152" s="72">
        <v>3.3466656711915676E-3</v>
      </c>
      <c r="J152" s="266" t="s">
        <v>465</v>
      </c>
      <c r="K152" s="266">
        <v>2010</v>
      </c>
      <c r="L152" s="267">
        <v>40359</v>
      </c>
      <c r="M152" s="268">
        <v>219047</v>
      </c>
    </row>
    <row r="153" spans="2:13" x14ac:dyDescent="0.25">
      <c r="B153" s="67" t="s">
        <v>461</v>
      </c>
      <c r="C153" s="67" t="s">
        <v>114</v>
      </c>
      <c r="D153" s="67">
        <v>2012</v>
      </c>
      <c r="E153" s="72">
        <v>2.3565056387813501E-2</v>
      </c>
      <c r="F153" s="73">
        <v>30170.365258374011</v>
      </c>
      <c r="G153" s="73">
        <v>6794407</v>
      </c>
      <c r="H153" s="72">
        <v>4.4404707075060426E-3</v>
      </c>
      <c r="J153" s="266" t="s">
        <v>465</v>
      </c>
      <c r="K153" s="266">
        <v>2011</v>
      </c>
      <c r="L153" s="267">
        <v>40724</v>
      </c>
      <c r="M153" s="268">
        <v>219369</v>
      </c>
    </row>
    <row r="154" spans="2:13" x14ac:dyDescent="0.25">
      <c r="B154" s="67" t="s">
        <v>461</v>
      </c>
      <c r="C154" s="67" t="s">
        <v>114</v>
      </c>
      <c r="D154" s="67">
        <v>2013</v>
      </c>
      <c r="E154" s="72">
        <v>2.1651716671821836E-2</v>
      </c>
      <c r="F154" s="73">
        <v>28360.825858335909</v>
      </c>
      <c r="G154" s="73">
        <v>6973710</v>
      </c>
      <c r="H154" s="72">
        <v>4.0668203665388883E-3</v>
      </c>
      <c r="J154" s="266" t="s">
        <v>465</v>
      </c>
      <c r="K154" s="266">
        <v>2012</v>
      </c>
      <c r="L154" s="267">
        <v>41090</v>
      </c>
      <c r="M154" s="268">
        <v>230918</v>
      </c>
    </row>
    <row r="155" spans="2:13" x14ac:dyDescent="0.25">
      <c r="B155" s="67" t="s">
        <v>461</v>
      </c>
      <c r="C155" s="67" t="s">
        <v>114</v>
      </c>
      <c r="D155" s="67">
        <v>2014</v>
      </c>
      <c r="E155" s="72">
        <v>2.1596606247589665E-2</v>
      </c>
      <c r="F155" s="73">
        <v>28844.232934824529</v>
      </c>
      <c r="G155" s="73">
        <v>7173730</v>
      </c>
      <c r="H155" s="72">
        <v>4.0208138492561791E-3</v>
      </c>
      <c r="J155" s="266" t="s">
        <v>465</v>
      </c>
      <c r="K155" s="266">
        <v>2013</v>
      </c>
      <c r="L155" s="267">
        <v>41455</v>
      </c>
      <c r="M155" s="268">
        <v>235776</v>
      </c>
    </row>
    <row r="156" spans="2:13" x14ac:dyDescent="0.25">
      <c r="B156" s="67" t="s">
        <v>461</v>
      </c>
      <c r="C156" s="67" t="s">
        <v>114</v>
      </c>
      <c r="D156" s="67">
        <v>2015</v>
      </c>
      <c r="E156" s="72">
        <v>0</v>
      </c>
      <c r="F156" s="73">
        <v>0</v>
      </c>
      <c r="G156" s="73">
        <v>7258314</v>
      </c>
      <c r="H156" s="72">
        <v>0</v>
      </c>
      <c r="J156" s="266" t="s">
        <v>465</v>
      </c>
      <c r="K156" s="266">
        <v>2014</v>
      </c>
      <c r="L156" s="267">
        <v>41820</v>
      </c>
      <c r="M156" s="268">
        <v>249085</v>
      </c>
    </row>
    <row r="157" spans="2:13" x14ac:dyDescent="0.25">
      <c r="B157" s="67" t="s">
        <v>461</v>
      </c>
      <c r="C157" s="67" t="s">
        <v>114</v>
      </c>
      <c r="D157" s="67">
        <v>2016</v>
      </c>
      <c r="E157" s="72">
        <v>0</v>
      </c>
      <c r="F157" s="73">
        <v>0</v>
      </c>
      <c r="G157" s="73">
        <v>7348911</v>
      </c>
      <c r="H157" s="72">
        <v>0</v>
      </c>
      <c r="J157" s="266" t="s">
        <v>465</v>
      </c>
      <c r="K157" s="266">
        <v>2015</v>
      </c>
      <c r="L157" s="267">
        <v>42185</v>
      </c>
      <c r="M157" s="268">
        <v>241891</v>
      </c>
    </row>
    <row r="158" spans="2:13" x14ac:dyDescent="0.25">
      <c r="B158" s="67" t="s">
        <v>461</v>
      </c>
      <c r="C158" s="67" t="s">
        <v>114</v>
      </c>
      <c r="D158" s="67">
        <v>2017</v>
      </c>
      <c r="E158" s="72">
        <v>0</v>
      </c>
      <c r="F158" s="73">
        <v>0</v>
      </c>
      <c r="G158" s="73">
        <v>7408771</v>
      </c>
      <c r="H158" s="72">
        <v>0</v>
      </c>
      <c r="J158" s="266" t="s">
        <v>465</v>
      </c>
      <c r="K158" s="266">
        <v>2016</v>
      </c>
      <c r="L158" s="267">
        <v>42551</v>
      </c>
      <c r="M158" s="268">
        <v>239520</v>
      </c>
    </row>
    <row r="159" spans="2:13" x14ac:dyDescent="0.25">
      <c r="B159" s="67" t="s">
        <v>461</v>
      </c>
      <c r="C159" s="67" t="s">
        <v>114</v>
      </c>
      <c r="D159" s="67">
        <v>2018</v>
      </c>
      <c r="E159" s="72">
        <v>0</v>
      </c>
      <c r="F159" s="73">
        <v>0</v>
      </c>
      <c r="G159" s="73">
        <v>7552902</v>
      </c>
      <c r="H159" s="72">
        <v>0</v>
      </c>
      <c r="J159" s="266" t="s">
        <v>465</v>
      </c>
      <c r="K159" s="266">
        <v>2017</v>
      </c>
      <c r="L159" s="267">
        <v>42916</v>
      </c>
      <c r="M159" s="268">
        <v>243584</v>
      </c>
    </row>
    <row r="160" spans="2:13" x14ac:dyDescent="0.25">
      <c r="B160" s="67" t="s">
        <v>461</v>
      </c>
      <c r="C160" s="67" t="s">
        <v>114</v>
      </c>
      <c r="D160" s="67">
        <v>2019</v>
      </c>
      <c r="E160" s="72">
        <v>0</v>
      </c>
      <c r="F160" s="73">
        <v>0</v>
      </c>
      <c r="G160" s="73">
        <v>7460380</v>
      </c>
      <c r="H160" s="72">
        <v>0</v>
      </c>
      <c r="J160" s="266" t="s">
        <v>465</v>
      </c>
      <c r="K160" s="266">
        <v>2018</v>
      </c>
      <c r="L160" s="267">
        <v>43281</v>
      </c>
      <c r="M160" s="268">
        <v>242344</v>
      </c>
    </row>
    <row r="161" spans="2:13" x14ac:dyDescent="0.25">
      <c r="B161" s="67" t="s">
        <v>461</v>
      </c>
      <c r="C161" s="67" t="s">
        <v>114</v>
      </c>
      <c r="D161" s="67">
        <v>2020</v>
      </c>
      <c r="E161" s="72">
        <v>0</v>
      </c>
      <c r="F161" s="73">
        <v>0</v>
      </c>
      <c r="G161" s="73">
        <v>6400888</v>
      </c>
      <c r="H161" s="72">
        <v>0</v>
      </c>
      <c r="J161" s="266" t="s">
        <v>465</v>
      </c>
      <c r="K161" s="266">
        <v>2019</v>
      </c>
      <c r="L161" s="267">
        <v>43646</v>
      </c>
      <c r="M161" s="268">
        <v>243850</v>
      </c>
    </row>
    <row r="162" spans="2:13" x14ac:dyDescent="0.25">
      <c r="B162" s="67" t="s">
        <v>461</v>
      </c>
      <c r="C162" s="67" t="s">
        <v>124</v>
      </c>
      <c r="D162" s="67">
        <v>1982</v>
      </c>
      <c r="E162" s="72" t="s">
        <v>462</v>
      </c>
      <c r="F162" s="73" t="s">
        <v>462</v>
      </c>
      <c r="G162" s="73">
        <v>4887757</v>
      </c>
      <c r="H162" s="72" t="s">
        <v>462</v>
      </c>
      <c r="J162" s="266" t="s">
        <v>460</v>
      </c>
      <c r="K162" s="266">
        <v>1981</v>
      </c>
      <c r="L162" s="267">
        <v>29767</v>
      </c>
      <c r="M162" s="268">
        <v>859016</v>
      </c>
    </row>
    <row r="163" spans="2:13" x14ac:dyDescent="0.25">
      <c r="B163" s="67" t="s">
        <v>461</v>
      </c>
      <c r="C163" s="67" t="s">
        <v>124</v>
      </c>
      <c r="D163" s="67">
        <v>1983</v>
      </c>
      <c r="E163" s="72">
        <v>8.6311379851520108E-3</v>
      </c>
      <c r="F163" s="73">
        <v>3909.0337623373607</v>
      </c>
      <c r="G163" s="73">
        <v>4795353</v>
      </c>
      <c r="H163" s="72">
        <v>8.1517122145905851E-4</v>
      </c>
      <c r="J163" s="266" t="s">
        <v>460</v>
      </c>
      <c r="K163" s="266">
        <v>1982</v>
      </c>
      <c r="L163" s="267">
        <v>30132</v>
      </c>
      <c r="M163" s="268">
        <v>808586</v>
      </c>
    </row>
    <row r="164" spans="2:13" x14ac:dyDescent="0.25">
      <c r="B164" s="67" t="s">
        <v>461</v>
      </c>
      <c r="C164" s="67" t="s">
        <v>124</v>
      </c>
      <c r="D164" s="67">
        <v>1984</v>
      </c>
      <c r="E164" s="72">
        <v>8.9961329299011183E-3</v>
      </c>
      <c r="F164" s="73">
        <v>4303.3811522145688</v>
      </c>
      <c r="G164" s="73">
        <v>5006527</v>
      </c>
      <c r="H164" s="72">
        <v>8.5955416843144338E-4</v>
      </c>
      <c r="J164" s="266" t="s">
        <v>460</v>
      </c>
      <c r="K164" s="266">
        <v>1983</v>
      </c>
      <c r="L164" s="267">
        <v>30497</v>
      </c>
      <c r="M164" s="268">
        <v>830478</v>
      </c>
    </row>
    <row r="165" spans="2:13" x14ac:dyDescent="0.25">
      <c r="B165" s="67" t="s">
        <v>461</v>
      </c>
      <c r="C165" s="67" t="s">
        <v>124</v>
      </c>
      <c r="D165" s="67">
        <v>1985</v>
      </c>
      <c r="E165" s="72">
        <v>8.9593240379294871E-3</v>
      </c>
      <c r="F165" s="73">
        <v>4476.221638534179</v>
      </c>
      <c r="G165" s="73">
        <v>5018612</v>
      </c>
      <c r="H165" s="72">
        <v>8.9192422895696634E-4</v>
      </c>
      <c r="J165" s="266" t="s">
        <v>460</v>
      </c>
      <c r="K165" s="266">
        <v>1984</v>
      </c>
      <c r="L165" s="267">
        <v>30863</v>
      </c>
      <c r="M165" s="268">
        <v>891383</v>
      </c>
    </row>
    <row r="166" spans="2:13" x14ac:dyDescent="0.25">
      <c r="B166" s="67" t="s">
        <v>461</v>
      </c>
      <c r="C166" s="67" t="s">
        <v>124</v>
      </c>
      <c r="D166" s="67">
        <v>1986</v>
      </c>
      <c r="E166" s="72">
        <v>9.7727491706927645E-3</v>
      </c>
      <c r="F166" s="73">
        <v>5288.2104857469276</v>
      </c>
      <c r="G166" s="73">
        <v>5300676</v>
      </c>
      <c r="H166" s="72">
        <v>9.9764831612928753E-4</v>
      </c>
      <c r="J166" s="266" t="s">
        <v>460</v>
      </c>
      <c r="K166" s="266">
        <v>1985</v>
      </c>
      <c r="L166" s="267">
        <v>31228</v>
      </c>
      <c r="M166" s="268">
        <v>902235</v>
      </c>
    </row>
    <row r="167" spans="2:13" x14ac:dyDescent="0.25">
      <c r="B167" s="67" t="s">
        <v>461</v>
      </c>
      <c r="C167" s="67" t="s">
        <v>124</v>
      </c>
      <c r="D167" s="67">
        <v>1987</v>
      </c>
      <c r="E167" s="72">
        <v>0</v>
      </c>
      <c r="F167" s="73">
        <v>0</v>
      </c>
      <c r="G167" s="73">
        <v>5338657</v>
      </c>
      <c r="H167" s="72">
        <v>0</v>
      </c>
      <c r="J167" s="266" t="s">
        <v>460</v>
      </c>
      <c r="K167" s="266">
        <v>1986</v>
      </c>
      <c r="L167" s="267">
        <v>31593</v>
      </c>
      <c r="M167" s="268">
        <v>955709</v>
      </c>
    </row>
    <row r="168" spans="2:13" x14ac:dyDescent="0.25">
      <c r="B168" s="67" t="s">
        <v>461</v>
      </c>
      <c r="C168" s="67" t="s">
        <v>124</v>
      </c>
      <c r="D168" s="67">
        <v>1988</v>
      </c>
      <c r="E168" s="72">
        <v>0</v>
      </c>
      <c r="F168" s="73">
        <v>0</v>
      </c>
      <c r="G168" s="73">
        <v>5498146</v>
      </c>
      <c r="H168" s="72">
        <v>0</v>
      </c>
      <c r="J168" s="266" t="s">
        <v>460</v>
      </c>
      <c r="K168" s="266">
        <v>1987</v>
      </c>
      <c r="L168" s="267">
        <v>31958</v>
      </c>
      <c r="M168" s="268">
        <v>987122</v>
      </c>
    </row>
    <row r="169" spans="2:13" x14ac:dyDescent="0.25">
      <c r="B169" s="67" t="s">
        <v>461</v>
      </c>
      <c r="C169" s="67" t="s">
        <v>124</v>
      </c>
      <c r="D169" s="67">
        <v>1989</v>
      </c>
      <c r="E169" s="72">
        <v>0</v>
      </c>
      <c r="F169" s="73">
        <v>0</v>
      </c>
      <c r="G169" s="73">
        <v>5538702</v>
      </c>
      <c r="H169" s="72">
        <v>0</v>
      </c>
      <c r="J169" s="266" t="s">
        <v>460</v>
      </c>
      <c r="K169" s="266">
        <v>1988</v>
      </c>
      <c r="L169" s="267">
        <v>32324</v>
      </c>
      <c r="M169" s="268">
        <v>1028502</v>
      </c>
    </row>
    <row r="170" spans="2:13" x14ac:dyDescent="0.25">
      <c r="B170" s="67" t="s">
        <v>461</v>
      </c>
      <c r="C170" s="67" t="s">
        <v>124</v>
      </c>
      <c r="D170" s="67">
        <v>1990</v>
      </c>
      <c r="E170" s="72">
        <v>0</v>
      </c>
      <c r="F170" s="73">
        <v>0</v>
      </c>
      <c r="G170" s="73">
        <v>5574458</v>
      </c>
      <c r="H170" s="72">
        <v>0</v>
      </c>
      <c r="J170" s="266" t="s">
        <v>460</v>
      </c>
      <c r="K170" s="266">
        <v>1989</v>
      </c>
      <c r="L170" s="267">
        <v>32689</v>
      </c>
      <c r="M170" s="268">
        <v>1034804</v>
      </c>
    </row>
    <row r="171" spans="2:13" x14ac:dyDescent="0.25">
      <c r="B171" s="67" t="s">
        <v>461</v>
      </c>
      <c r="C171" s="67" t="s">
        <v>124</v>
      </c>
      <c r="D171" s="67">
        <v>1991</v>
      </c>
      <c r="E171" s="72">
        <v>0</v>
      </c>
      <c r="F171" s="73">
        <v>0</v>
      </c>
      <c r="G171" s="73">
        <v>5568548</v>
      </c>
      <c r="H171" s="72">
        <v>0</v>
      </c>
      <c r="J171" s="266" t="s">
        <v>460</v>
      </c>
      <c r="K171" s="266">
        <v>1990</v>
      </c>
      <c r="L171" s="267">
        <v>33054</v>
      </c>
      <c r="M171" s="268">
        <v>1038340</v>
      </c>
    </row>
    <row r="172" spans="2:13" x14ac:dyDescent="0.25">
      <c r="B172" s="67" t="s">
        <v>461</v>
      </c>
      <c r="C172" s="67" t="s">
        <v>124</v>
      </c>
      <c r="D172" s="67">
        <v>1992</v>
      </c>
      <c r="E172" s="72">
        <v>0</v>
      </c>
      <c r="F172" s="73">
        <v>0</v>
      </c>
      <c r="G172" s="73">
        <v>5635507</v>
      </c>
      <c r="H172" s="72">
        <v>0</v>
      </c>
      <c r="J172" s="266" t="s">
        <v>460</v>
      </c>
      <c r="K172" s="266">
        <v>1991</v>
      </c>
      <c r="L172" s="267">
        <v>33419</v>
      </c>
      <c r="M172" s="268">
        <v>1037389</v>
      </c>
    </row>
    <row r="173" spans="2:13" x14ac:dyDescent="0.25">
      <c r="B173" s="67" t="s">
        <v>461</v>
      </c>
      <c r="C173" s="67" t="s">
        <v>124</v>
      </c>
      <c r="D173" s="67">
        <v>1993</v>
      </c>
      <c r="E173" s="72">
        <v>0</v>
      </c>
      <c r="F173" s="73">
        <v>0</v>
      </c>
      <c r="G173" s="73">
        <v>5762251</v>
      </c>
      <c r="H173" s="72">
        <v>0</v>
      </c>
      <c r="J173" s="266" t="s">
        <v>460</v>
      </c>
      <c r="K173" s="266">
        <v>1992</v>
      </c>
      <c r="L173" s="267">
        <v>33785</v>
      </c>
      <c r="M173" s="268">
        <v>1032343</v>
      </c>
    </row>
    <row r="174" spans="2:13" x14ac:dyDescent="0.25">
      <c r="B174" s="67" t="s">
        <v>461</v>
      </c>
      <c r="C174" s="67" t="s">
        <v>124</v>
      </c>
      <c r="D174" s="67">
        <v>1994</v>
      </c>
      <c r="E174" s="72">
        <v>0</v>
      </c>
      <c r="F174" s="73">
        <v>0</v>
      </c>
      <c r="G174" s="73">
        <v>5763584</v>
      </c>
      <c r="H174" s="72">
        <v>0</v>
      </c>
      <c r="J174" s="266" t="s">
        <v>460</v>
      </c>
      <c r="K174" s="266">
        <v>1993</v>
      </c>
      <c r="L174" s="267">
        <v>34150</v>
      </c>
      <c r="M174" s="268">
        <v>1038493</v>
      </c>
    </row>
    <row r="175" spans="2:13" x14ac:dyDescent="0.25">
      <c r="B175" s="67" t="s">
        <v>461</v>
      </c>
      <c r="C175" s="67" t="s">
        <v>124</v>
      </c>
      <c r="D175" s="67">
        <v>1995</v>
      </c>
      <c r="E175" s="72">
        <v>0</v>
      </c>
      <c r="F175" s="73">
        <v>0</v>
      </c>
      <c r="G175" s="73">
        <v>5837945</v>
      </c>
      <c r="H175" s="72">
        <v>0</v>
      </c>
      <c r="J175" s="266" t="s">
        <v>460</v>
      </c>
      <c r="K175" s="266">
        <v>1994</v>
      </c>
      <c r="L175" s="267">
        <v>34515</v>
      </c>
      <c r="M175" s="268">
        <v>1042648</v>
      </c>
    </row>
    <row r="176" spans="2:13" x14ac:dyDescent="0.25">
      <c r="B176" s="67" t="s">
        <v>461</v>
      </c>
      <c r="C176" s="67" t="s">
        <v>124</v>
      </c>
      <c r="D176" s="67">
        <v>1996</v>
      </c>
      <c r="E176" s="72">
        <v>0</v>
      </c>
      <c r="F176" s="73">
        <v>0</v>
      </c>
      <c r="G176" s="73">
        <v>5974675</v>
      </c>
      <c r="H176" s="72">
        <v>0</v>
      </c>
      <c r="J176" s="266" t="s">
        <v>460</v>
      </c>
      <c r="K176" s="266">
        <v>1995</v>
      </c>
      <c r="L176" s="267">
        <v>34880</v>
      </c>
      <c r="M176" s="268">
        <v>1023881</v>
      </c>
    </row>
    <row r="177" spans="2:13" x14ac:dyDescent="0.25">
      <c r="B177" s="67" t="s">
        <v>461</v>
      </c>
      <c r="C177" s="67" t="s">
        <v>124</v>
      </c>
      <c r="D177" s="67">
        <v>1997</v>
      </c>
      <c r="E177" s="72">
        <v>0</v>
      </c>
      <c r="F177" s="73">
        <v>0</v>
      </c>
      <c r="G177" s="73">
        <v>6116870</v>
      </c>
      <c r="H177" s="72">
        <v>0</v>
      </c>
      <c r="J177" s="266" t="s">
        <v>460</v>
      </c>
      <c r="K177" s="266">
        <v>1996</v>
      </c>
      <c r="L177" s="267">
        <v>35246</v>
      </c>
      <c r="M177" s="268">
        <v>1048731</v>
      </c>
    </row>
    <row r="178" spans="2:13" x14ac:dyDescent="0.25">
      <c r="B178" s="67" t="s">
        <v>461</v>
      </c>
      <c r="C178" s="67" t="s">
        <v>124</v>
      </c>
      <c r="D178" s="67">
        <v>1998</v>
      </c>
      <c r="E178" s="72">
        <v>0</v>
      </c>
      <c r="F178" s="73">
        <v>0</v>
      </c>
      <c r="G178" s="73">
        <v>6216008</v>
      </c>
      <c r="H178" s="72">
        <v>0</v>
      </c>
      <c r="J178" s="266" t="s">
        <v>460</v>
      </c>
      <c r="K178" s="266">
        <v>1997</v>
      </c>
      <c r="L178" s="267">
        <v>35611</v>
      </c>
      <c r="M178" s="268">
        <v>1050809</v>
      </c>
    </row>
    <row r="179" spans="2:13" x14ac:dyDescent="0.25">
      <c r="B179" s="67" t="s">
        <v>461</v>
      </c>
      <c r="C179" s="67" t="s">
        <v>124</v>
      </c>
      <c r="D179" s="67">
        <v>1999</v>
      </c>
      <c r="E179" s="72">
        <v>0</v>
      </c>
      <c r="F179" s="73">
        <v>0</v>
      </c>
      <c r="G179" s="73">
        <v>6201141</v>
      </c>
      <c r="H179" s="72">
        <v>0</v>
      </c>
      <c r="J179" s="266" t="s">
        <v>460</v>
      </c>
      <c r="K179" s="266">
        <v>1998</v>
      </c>
      <c r="L179" s="267">
        <v>35976</v>
      </c>
      <c r="M179" s="268">
        <v>1057561</v>
      </c>
    </row>
    <row r="180" spans="2:13" x14ac:dyDescent="0.25">
      <c r="B180" s="67" t="s">
        <v>461</v>
      </c>
      <c r="C180" s="67" t="s">
        <v>124</v>
      </c>
      <c r="D180" s="67">
        <v>2000</v>
      </c>
      <c r="E180" s="72">
        <v>0</v>
      </c>
      <c r="F180" s="73">
        <v>0</v>
      </c>
      <c r="G180" s="73">
        <v>6310904</v>
      </c>
      <c r="H180" s="72">
        <v>0</v>
      </c>
      <c r="J180" s="266" t="s">
        <v>460</v>
      </c>
      <c r="K180" s="266">
        <v>1999</v>
      </c>
      <c r="L180" s="267">
        <v>36341</v>
      </c>
      <c r="M180" s="268">
        <v>1026834</v>
      </c>
    </row>
    <row r="181" spans="2:13" x14ac:dyDescent="0.25">
      <c r="B181" s="67" t="s">
        <v>461</v>
      </c>
      <c r="C181" s="67" t="s">
        <v>124</v>
      </c>
      <c r="D181" s="67">
        <v>2001</v>
      </c>
      <c r="E181" s="72">
        <v>0</v>
      </c>
      <c r="F181" s="73">
        <v>0</v>
      </c>
      <c r="G181" s="73">
        <v>6309000</v>
      </c>
      <c r="H181" s="72">
        <v>0</v>
      </c>
      <c r="J181" s="266" t="s">
        <v>460</v>
      </c>
      <c r="K181" s="266">
        <v>2000</v>
      </c>
      <c r="L181" s="267">
        <v>36707</v>
      </c>
      <c r="M181" s="268">
        <v>1057007</v>
      </c>
    </row>
    <row r="182" spans="2:13" x14ac:dyDescent="0.25">
      <c r="B182" s="67" t="s">
        <v>461</v>
      </c>
      <c r="C182" s="67" t="s">
        <v>124</v>
      </c>
      <c r="D182" s="67">
        <v>2002</v>
      </c>
      <c r="E182" s="72">
        <v>0</v>
      </c>
      <c r="F182" s="73">
        <v>0</v>
      </c>
      <c r="G182" s="73">
        <v>6304620</v>
      </c>
      <c r="H182" s="72">
        <v>0</v>
      </c>
      <c r="J182" s="266" t="s">
        <v>460</v>
      </c>
      <c r="K182" s="266">
        <v>2001</v>
      </c>
      <c r="L182" s="267">
        <v>37072</v>
      </c>
      <c r="M182" s="268">
        <v>1076646</v>
      </c>
    </row>
    <row r="183" spans="2:13" x14ac:dyDescent="0.25">
      <c r="B183" s="67" t="s">
        <v>461</v>
      </c>
      <c r="C183" s="67" t="s">
        <v>124</v>
      </c>
      <c r="D183" s="67">
        <v>2003</v>
      </c>
      <c r="E183" s="72">
        <v>0</v>
      </c>
      <c r="F183" s="73">
        <v>0</v>
      </c>
      <c r="G183" s="73">
        <v>6382794</v>
      </c>
      <c r="H183" s="72">
        <v>0</v>
      </c>
      <c r="J183" s="266" t="s">
        <v>460</v>
      </c>
      <c r="K183" s="266">
        <v>2002</v>
      </c>
      <c r="L183" s="267">
        <v>37437</v>
      </c>
      <c r="M183" s="268">
        <v>1093873</v>
      </c>
    </row>
    <row r="184" spans="2:13" x14ac:dyDescent="0.25">
      <c r="B184" s="67" t="s">
        <v>461</v>
      </c>
      <c r="C184" s="67" t="s">
        <v>124</v>
      </c>
      <c r="D184" s="67">
        <v>2004</v>
      </c>
      <c r="E184" s="72">
        <v>0</v>
      </c>
      <c r="F184" s="73">
        <v>0</v>
      </c>
      <c r="G184" s="73">
        <v>6519753</v>
      </c>
      <c r="H184" s="72">
        <v>0</v>
      </c>
      <c r="J184" s="266" t="s">
        <v>460</v>
      </c>
      <c r="K184" s="266">
        <v>2003</v>
      </c>
      <c r="L184" s="267">
        <v>37802</v>
      </c>
      <c r="M184" s="268">
        <v>1106733</v>
      </c>
    </row>
    <row r="185" spans="2:13" x14ac:dyDescent="0.25">
      <c r="B185" s="67" t="s">
        <v>461</v>
      </c>
      <c r="C185" s="67" t="s">
        <v>124</v>
      </c>
      <c r="D185" s="67">
        <v>2005</v>
      </c>
      <c r="E185" s="72">
        <v>0</v>
      </c>
      <c r="F185" s="73">
        <v>0</v>
      </c>
      <c r="G185" s="73">
        <v>6497015</v>
      </c>
      <c r="H185" s="72">
        <v>0</v>
      </c>
      <c r="J185" s="266" t="s">
        <v>460</v>
      </c>
      <c r="K185" s="266">
        <v>2004</v>
      </c>
      <c r="L185" s="267">
        <v>38168</v>
      </c>
      <c r="M185" s="268">
        <v>1098954</v>
      </c>
    </row>
    <row r="186" spans="2:13" x14ac:dyDescent="0.25">
      <c r="B186" s="67" t="s">
        <v>461</v>
      </c>
      <c r="C186" s="67" t="s">
        <v>124</v>
      </c>
      <c r="D186" s="67">
        <v>2006</v>
      </c>
      <c r="E186" s="72">
        <v>0</v>
      </c>
      <c r="F186" s="73">
        <v>0</v>
      </c>
      <c r="G186" s="73">
        <v>6560912</v>
      </c>
      <c r="H186" s="72">
        <v>0</v>
      </c>
      <c r="J186" s="266" t="s">
        <v>460</v>
      </c>
      <c r="K186" s="266">
        <v>2005</v>
      </c>
      <c r="L186" s="267">
        <v>38533</v>
      </c>
      <c r="M186" s="268">
        <v>1136081</v>
      </c>
    </row>
    <row r="187" spans="2:13" x14ac:dyDescent="0.25">
      <c r="B187" s="67" t="s">
        <v>461</v>
      </c>
      <c r="C187" s="67" t="s">
        <v>124</v>
      </c>
      <c r="D187" s="67">
        <v>2007</v>
      </c>
      <c r="E187" s="72">
        <v>0</v>
      </c>
      <c r="F187" s="73">
        <v>0</v>
      </c>
      <c r="G187" s="73">
        <v>6567929</v>
      </c>
      <c r="H187" s="72">
        <v>0</v>
      </c>
      <c r="J187" s="266" t="s">
        <v>460</v>
      </c>
      <c r="K187" s="266">
        <v>2006</v>
      </c>
      <c r="L187" s="267">
        <v>38898</v>
      </c>
      <c r="M187" s="268">
        <v>1126863</v>
      </c>
    </row>
    <row r="188" spans="2:13" x14ac:dyDescent="0.25">
      <c r="B188" s="67" t="s">
        <v>461</v>
      </c>
      <c r="C188" s="67" t="s">
        <v>124</v>
      </c>
      <c r="D188" s="67">
        <v>2008</v>
      </c>
      <c r="E188" s="72">
        <v>0</v>
      </c>
      <c r="F188" s="73">
        <v>0</v>
      </c>
      <c r="G188" s="73">
        <v>6641293</v>
      </c>
      <c r="H188" s="72">
        <v>0</v>
      </c>
      <c r="J188" s="266" t="s">
        <v>460</v>
      </c>
      <c r="K188" s="266">
        <v>2007</v>
      </c>
      <c r="L188" s="267">
        <v>39263</v>
      </c>
      <c r="M188" s="268">
        <v>1101876</v>
      </c>
    </row>
    <row r="189" spans="2:13" x14ac:dyDescent="0.25">
      <c r="B189" s="67" t="s">
        <v>461</v>
      </c>
      <c r="C189" s="67" t="s">
        <v>124</v>
      </c>
      <c r="D189" s="67">
        <v>2009</v>
      </c>
      <c r="E189" s="72">
        <v>0</v>
      </c>
      <c r="F189" s="73">
        <v>0</v>
      </c>
      <c r="G189" s="73">
        <v>6527069</v>
      </c>
      <c r="H189" s="72">
        <v>0</v>
      </c>
      <c r="J189" s="266" t="s">
        <v>460</v>
      </c>
      <c r="K189" s="266">
        <v>2008</v>
      </c>
      <c r="L189" s="267">
        <v>39629</v>
      </c>
      <c r="M189" s="268">
        <v>1120166</v>
      </c>
    </row>
    <row r="190" spans="2:13" x14ac:dyDescent="0.25">
      <c r="B190" s="67" t="s">
        <v>461</v>
      </c>
      <c r="C190" s="67" t="s">
        <v>124</v>
      </c>
      <c r="D190" s="67">
        <v>2010</v>
      </c>
      <c r="E190" s="72">
        <v>0</v>
      </c>
      <c r="F190" s="73">
        <v>0</v>
      </c>
      <c r="G190" s="73">
        <v>6735067</v>
      </c>
      <c r="H190" s="72">
        <v>0</v>
      </c>
      <c r="J190" s="266" t="s">
        <v>460</v>
      </c>
      <c r="K190" s="266">
        <v>2009</v>
      </c>
      <c r="L190" s="267">
        <v>39994</v>
      </c>
      <c r="M190" s="268">
        <v>1071012</v>
      </c>
    </row>
    <row r="191" spans="2:13" x14ac:dyDescent="0.25">
      <c r="B191" s="67" t="s">
        <v>461</v>
      </c>
      <c r="C191" s="67" t="s">
        <v>124</v>
      </c>
      <c r="D191" s="67">
        <v>2011</v>
      </c>
      <c r="E191" s="72">
        <v>0</v>
      </c>
      <c r="F191" s="73">
        <v>0</v>
      </c>
      <c r="G191" s="73">
        <v>6815590</v>
      </c>
      <c r="H191" s="72">
        <v>0</v>
      </c>
      <c r="J191" s="266" t="s">
        <v>460</v>
      </c>
      <c r="K191" s="266">
        <v>2010</v>
      </c>
      <c r="L191" s="267">
        <v>40359</v>
      </c>
      <c r="M191" s="268">
        <v>1079962</v>
      </c>
    </row>
    <row r="192" spans="2:13" x14ac:dyDescent="0.25">
      <c r="B192" s="67" t="s">
        <v>461</v>
      </c>
      <c r="C192" s="67" t="s">
        <v>124</v>
      </c>
      <c r="D192" s="67">
        <v>2012</v>
      </c>
      <c r="E192" s="72">
        <v>0</v>
      </c>
      <c r="F192" s="73">
        <v>0</v>
      </c>
      <c r="G192" s="73">
        <v>6794407</v>
      </c>
      <c r="H192" s="72">
        <v>0</v>
      </c>
      <c r="J192" s="266" t="s">
        <v>460</v>
      </c>
      <c r="K192" s="266">
        <v>2011</v>
      </c>
      <c r="L192" s="267">
        <v>40724</v>
      </c>
      <c r="M192" s="268">
        <v>1101821</v>
      </c>
    </row>
    <row r="193" spans="2:13" x14ac:dyDescent="0.25">
      <c r="B193" s="67" t="s">
        <v>461</v>
      </c>
      <c r="C193" s="67" t="s">
        <v>124</v>
      </c>
      <c r="D193" s="67">
        <v>2013</v>
      </c>
      <c r="E193" s="72">
        <v>0</v>
      </c>
      <c r="F193" s="73">
        <v>0</v>
      </c>
      <c r="G193" s="73">
        <v>6973710</v>
      </c>
      <c r="H193" s="72">
        <v>0</v>
      </c>
      <c r="J193" s="266" t="s">
        <v>460</v>
      </c>
      <c r="K193" s="266">
        <v>2012</v>
      </c>
      <c r="L193" s="267">
        <v>41090</v>
      </c>
      <c r="M193" s="268">
        <v>1093588</v>
      </c>
    </row>
    <row r="194" spans="2:13" x14ac:dyDescent="0.25">
      <c r="B194" s="67" t="s">
        <v>461</v>
      </c>
      <c r="C194" s="67" t="s">
        <v>124</v>
      </c>
      <c r="D194" s="67">
        <v>2014</v>
      </c>
      <c r="E194" s="72">
        <v>0</v>
      </c>
      <c r="F194" s="73">
        <v>0</v>
      </c>
      <c r="G194" s="73">
        <v>7173730</v>
      </c>
      <c r="H194" s="72">
        <v>0</v>
      </c>
      <c r="J194" s="266" t="s">
        <v>460</v>
      </c>
      <c r="K194" s="266">
        <v>2013</v>
      </c>
      <c r="L194" s="267">
        <v>41455</v>
      </c>
      <c r="M194" s="268">
        <v>1123150</v>
      </c>
    </row>
    <row r="195" spans="2:13" x14ac:dyDescent="0.25">
      <c r="B195" s="67" t="s">
        <v>461</v>
      </c>
      <c r="C195" s="67" t="s">
        <v>124</v>
      </c>
      <c r="D195" s="67">
        <v>2015</v>
      </c>
      <c r="E195" s="72">
        <v>0</v>
      </c>
      <c r="F195" s="73">
        <v>0</v>
      </c>
      <c r="G195" s="73">
        <v>7258314</v>
      </c>
      <c r="H195" s="72">
        <v>0</v>
      </c>
      <c r="J195" s="266" t="s">
        <v>460</v>
      </c>
      <c r="K195" s="266">
        <v>2014</v>
      </c>
      <c r="L195" s="267">
        <v>41820</v>
      </c>
      <c r="M195" s="268">
        <v>1145283</v>
      </c>
    </row>
    <row r="196" spans="2:13" x14ac:dyDescent="0.25">
      <c r="B196" s="67" t="s">
        <v>461</v>
      </c>
      <c r="C196" s="67" t="s">
        <v>124</v>
      </c>
      <c r="D196" s="67">
        <v>2016</v>
      </c>
      <c r="E196" s="72">
        <v>0</v>
      </c>
      <c r="F196" s="73">
        <v>0</v>
      </c>
      <c r="G196" s="73">
        <v>7348911</v>
      </c>
      <c r="H196" s="72">
        <v>0</v>
      </c>
      <c r="J196" s="266" t="s">
        <v>460</v>
      </c>
      <c r="K196" s="266">
        <v>2015</v>
      </c>
      <c r="L196" s="267">
        <v>42185</v>
      </c>
      <c r="M196" s="268">
        <v>1107582</v>
      </c>
    </row>
    <row r="197" spans="2:13" x14ac:dyDescent="0.25">
      <c r="B197" s="67" t="s">
        <v>461</v>
      </c>
      <c r="C197" s="67" t="s">
        <v>124</v>
      </c>
      <c r="D197" s="67">
        <v>2017</v>
      </c>
      <c r="E197" s="72">
        <v>0</v>
      </c>
      <c r="F197" s="73">
        <v>0</v>
      </c>
      <c r="G197" s="73">
        <v>7408771</v>
      </c>
      <c r="H197" s="72">
        <v>0</v>
      </c>
      <c r="J197" s="266" t="s">
        <v>460</v>
      </c>
      <c r="K197" s="266">
        <v>2016</v>
      </c>
      <c r="L197" s="267">
        <v>42551</v>
      </c>
      <c r="M197" s="268">
        <v>1124649</v>
      </c>
    </row>
    <row r="198" spans="2:13" x14ac:dyDescent="0.25">
      <c r="B198" s="67" t="s">
        <v>461</v>
      </c>
      <c r="C198" s="67" t="s">
        <v>124</v>
      </c>
      <c r="D198" s="67">
        <v>2018</v>
      </c>
      <c r="E198" s="72">
        <v>0</v>
      </c>
      <c r="F198" s="73">
        <v>0</v>
      </c>
      <c r="G198" s="73">
        <v>7552902</v>
      </c>
      <c r="H198" s="72">
        <v>0</v>
      </c>
      <c r="J198" s="266" t="s">
        <v>460</v>
      </c>
      <c r="K198" s="266">
        <v>2017</v>
      </c>
      <c r="L198" s="267">
        <v>42916</v>
      </c>
      <c r="M198" s="268">
        <v>1139244</v>
      </c>
    </row>
    <row r="199" spans="2:13" x14ac:dyDescent="0.25">
      <c r="B199" s="67" t="s">
        <v>461</v>
      </c>
      <c r="C199" s="67" t="s">
        <v>124</v>
      </c>
      <c r="D199" s="67">
        <v>2019</v>
      </c>
      <c r="E199" s="72">
        <v>0</v>
      </c>
      <c r="F199" s="73">
        <v>0</v>
      </c>
      <c r="G199" s="73">
        <v>7460380</v>
      </c>
      <c r="H199" s="72">
        <v>0</v>
      </c>
      <c r="J199" s="266" t="s">
        <v>460</v>
      </c>
      <c r="K199" s="266">
        <v>2018</v>
      </c>
      <c r="L199" s="267">
        <v>43281</v>
      </c>
      <c r="M199" s="268">
        <v>1152057</v>
      </c>
    </row>
    <row r="200" spans="2:13" x14ac:dyDescent="0.25">
      <c r="B200" s="67" t="s">
        <v>461</v>
      </c>
      <c r="C200" s="67" t="s">
        <v>124</v>
      </c>
      <c r="D200" s="67">
        <v>2020</v>
      </c>
      <c r="E200" s="72">
        <v>0</v>
      </c>
      <c r="F200" s="73">
        <v>0</v>
      </c>
      <c r="G200" s="73">
        <v>6400888</v>
      </c>
      <c r="H200" s="72">
        <v>0</v>
      </c>
      <c r="J200" s="266" t="s">
        <v>460</v>
      </c>
      <c r="K200" s="266">
        <v>2019</v>
      </c>
      <c r="L200" s="267">
        <v>43646</v>
      </c>
      <c r="M200" s="268">
        <v>1122935</v>
      </c>
    </row>
    <row r="201" spans="2:13" x14ac:dyDescent="0.25">
      <c r="B201" s="67" t="s">
        <v>461</v>
      </c>
      <c r="C201" s="67" t="s">
        <v>134</v>
      </c>
      <c r="D201" s="67">
        <v>1982</v>
      </c>
      <c r="E201" s="72" t="s">
        <v>462</v>
      </c>
      <c r="F201" s="73" t="s">
        <v>462</v>
      </c>
      <c r="G201" s="73">
        <v>4887757</v>
      </c>
      <c r="H201" s="72" t="s">
        <v>462</v>
      </c>
      <c r="J201" s="266" t="s">
        <v>461</v>
      </c>
      <c r="K201" s="266">
        <v>2020</v>
      </c>
      <c r="L201" s="267">
        <v>44012</v>
      </c>
      <c r="M201" s="269">
        <v>1167054</v>
      </c>
    </row>
    <row r="202" spans="2:13" x14ac:dyDescent="0.25">
      <c r="B202" s="67" t="s">
        <v>461</v>
      </c>
      <c r="C202" s="67" t="s">
        <v>134</v>
      </c>
      <c r="D202" s="67">
        <v>1983</v>
      </c>
      <c r="E202" s="72">
        <v>0.34652195530529306</v>
      </c>
      <c r="F202" s="73">
        <v>156939.44703581193</v>
      </c>
      <c r="G202" s="73">
        <v>4795353</v>
      </c>
      <c r="H202" s="72">
        <v>3.2727402348859812E-2</v>
      </c>
      <c r="J202" s="266" t="s">
        <v>463</v>
      </c>
      <c r="K202" s="266">
        <v>2020</v>
      </c>
      <c r="L202" s="267">
        <v>44012</v>
      </c>
      <c r="M202" s="269">
        <v>1525965</v>
      </c>
    </row>
    <row r="203" spans="2:13" x14ac:dyDescent="0.25">
      <c r="B203" s="67" t="s">
        <v>461</v>
      </c>
      <c r="C203" s="67" t="s">
        <v>134</v>
      </c>
      <c r="D203" s="67">
        <v>1984</v>
      </c>
      <c r="E203" s="72">
        <v>0.31828571718185367</v>
      </c>
      <c r="F203" s="73">
        <v>152254.83738539435</v>
      </c>
      <c r="G203" s="73">
        <v>5006527</v>
      </c>
      <c r="H203" s="72">
        <v>3.041126860703924E-2</v>
      </c>
      <c r="J203" s="266" t="s">
        <v>464</v>
      </c>
      <c r="K203" s="266">
        <v>2020</v>
      </c>
      <c r="L203" s="267">
        <v>44012</v>
      </c>
      <c r="M203" s="269">
        <v>2578563</v>
      </c>
    </row>
    <row r="204" spans="2:13" x14ac:dyDescent="0.25">
      <c r="B204" s="67" t="s">
        <v>461</v>
      </c>
      <c r="C204" s="67" t="s">
        <v>134</v>
      </c>
      <c r="D204" s="67">
        <v>1985</v>
      </c>
      <c r="E204" s="72">
        <v>0.35988721346725211</v>
      </c>
      <c r="F204" s="73">
        <v>179805.41004365464</v>
      </c>
      <c r="G204" s="73">
        <v>5018612</v>
      </c>
      <c r="H204" s="72">
        <v>3.5827716915285468E-2</v>
      </c>
      <c r="J204" s="266" t="s">
        <v>465</v>
      </c>
      <c r="K204" s="266">
        <v>2020</v>
      </c>
      <c r="L204" s="267">
        <v>44012</v>
      </c>
      <c r="M204" s="269">
        <v>221403</v>
      </c>
    </row>
    <row r="205" spans="2:13" x14ac:dyDescent="0.25">
      <c r="B205" s="67" t="s">
        <v>461</v>
      </c>
      <c r="C205" s="67" t="s">
        <v>134</v>
      </c>
      <c r="D205" s="67">
        <v>1986</v>
      </c>
      <c r="E205" s="72">
        <v>0.28519910255880854</v>
      </c>
      <c r="F205" s="73">
        <v>154326.36797841734</v>
      </c>
      <c r="G205" s="73">
        <v>5300676</v>
      </c>
      <c r="H205" s="72">
        <v>2.9114469169294131E-2</v>
      </c>
      <c r="J205" s="266" t="s">
        <v>460</v>
      </c>
      <c r="K205" s="266">
        <v>2020</v>
      </c>
      <c r="L205" s="267">
        <v>44012</v>
      </c>
      <c r="M205" s="269">
        <v>907903</v>
      </c>
    </row>
    <row r="206" spans="2:13" x14ac:dyDescent="0.25">
      <c r="B206" s="67" t="s">
        <v>461</v>
      </c>
      <c r="C206" s="67" t="s">
        <v>134</v>
      </c>
      <c r="D206" s="67">
        <v>1987</v>
      </c>
      <c r="E206" s="72">
        <v>0.28609735318524943</v>
      </c>
      <c r="F206" s="73">
        <v>158836.67293079951</v>
      </c>
      <c r="G206" s="73">
        <v>5338657</v>
      </c>
      <c r="H206" s="72">
        <v>2.9752177922424967E-2</v>
      </c>
      <c r="J206" s="270" t="s">
        <v>461</v>
      </c>
      <c r="K206" s="270">
        <v>2021</v>
      </c>
      <c r="L206" s="267">
        <v>44377</v>
      </c>
      <c r="M206" s="271">
        <v>1284909</v>
      </c>
    </row>
    <row r="207" spans="2:13" x14ac:dyDescent="0.25">
      <c r="B207" s="67" t="s">
        <v>461</v>
      </c>
      <c r="C207" s="67" t="s">
        <v>134</v>
      </c>
      <c r="D207" s="67">
        <v>1988</v>
      </c>
      <c r="E207" s="72">
        <v>0.29408718222641056</v>
      </c>
      <c r="F207" s="73">
        <v>171571.63845961684</v>
      </c>
      <c r="G207" s="73">
        <v>5498146</v>
      </c>
      <c r="H207" s="72">
        <v>3.1205362400273991E-2</v>
      </c>
      <c r="J207" s="270" t="s">
        <v>463</v>
      </c>
      <c r="K207" s="270">
        <v>2021</v>
      </c>
      <c r="L207" s="267">
        <v>44377</v>
      </c>
      <c r="M207" s="271">
        <v>1653497</v>
      </c>
    </row>
    <row r="208" spans="2:13" x14ac:dyDescent="0.25">
      <c r="B208" s="67" t="s">
        <v>461</v>
      </c>
      <c r="C208" s="67" t="s">
        <v>134</v>
      </c>
      <c r="D208" s="67">
        <v>1989</v>
      </c>
      <c r="E208" s="72">
        <v>0.27898827691260414</v>
      </c>
      <c r="F208" s="73">
        <v>160501.11874299042</v>
      </c>
      <c r="G208" s="73">
        <v>5538702</v>
      </c>
      <c r="H208" s="72">
        <v>2.8978110528963361E-2</v>
      </c>
      <c r="J208" s="270" t="s">
        <v>464</v>
      </c>
      <c r="K208" s="270">
        <v>2021</v>
      </c>
      <c r="L208" s="267">
        <v>44377</v>
      </c>
      <c r="M208" s="271">
        <v>2654719</v>
      </c>
    </row>
    <row r="209" spans="2:13" x14ac:dyDescent="0.25">
      <c r="B209" s="67" t="s">
        <v>461</v>
      </c>
      <c r="C209" s="67" t="s">
        <v>134</v>
      </c>
      <c r="D209" s="67">
        <v>1990</v>
      </c>
      <c r="E209" s="72">
        <v>0.30500935831720444</v>
      </c>
      <c r="F209" s="73">
        <v>172064.3192887679</v>
      </c>
      <c r="G209" s="73">
        <v>5574458</v>
      </c>
      <c r="H209" s="72">
        <v>3.0866555867631956E-2</v>
      </c>
      <c r="J209" s="270" t="s">
        <v>465</v>
      </c>
      <c r="K209" s="270">
        <v>2021</v>
      </c>
      <c r="L209" s="267">
        <v>44377</v>
      </c>
      <c r="M209" s="271">
        <v>234768</v>
      </c>
    </row>
    <row r="210" spans="2:13" x14ac:dyDescent="0.25">
      <c r="B210" s="67" t="s">
        <v>461</v>
      </c>
      <c r="C210" s="67" t="s">
        <v>134</v>
      </c>
      <c r="D210" s="67">
        <v>1991</v>
      </c>
      <c r="E210" s="72">
        <v>0.3078202715982305</v>
      </c>
      <c r="F210" s="73">
        <v>174004.64312904773</v>
      </c>
      <c r="G210" s="73">
        <v>5568548</v>
      </c>
      <c r="H210" s="72">
        <v>3.124775850527781E-2</v>
      </c>
      <c r="J210" s="270" t="s">
        <v>460</v>
      </c>
      <c r="K210" s="270">
        <v>2021</v>
      </c>
      <c r="L210" s="267">
        <v>44377</v>
      </c>
      <c r="M210" s="271">
        <v>983767</v>
      </c>
    </row>
    <row r="211" spans="2:13" x14ac:dyDescent="0.25">
      <c r="B211" s="67" t="s">
        <v>461</v>
      </c>
      <c r="C211" s="67" t="s">
        <v>134</v>
      </c>
      <c r="D211" s="67">
        <v>1992</v>
      </c>
      <c r="E211" s="72">
        <v>0.32550295066565321</v>
      </c>
      <c r="F211" s="73">
        <v>189135.4425019818</v>
      </c>
      <c r="G211" s="73">
        <v>5635507</v>
      </c>
      <c r="H211" s="72">
        <v>3.3561388975647054E-2</v>
      </c>
      <c r="J211" s="270" t="s">
        <v>461</v>
      </c>
      <c r="K211" s="270">
        <v>2022</v>
      </c>
      <c r="L211" s="267">
        <v>44742</v>
      </c>
      <c r="M211" s="271">
        <v>1324181</v>
      </c>
    </row>
    <row r="212" spans="2:13" x14ac:dyDescent="0.25">
      <c r="B212" s="67" t="s">
        <v>461</v>
      </c>
      <c r="C212" s="67" t="s">
        <v>134</v>
      </c>
      <c r="D212" s="67">
        <v>1993</v>
      </c>
      <c r="E212" s="72">
        <v>0.34190970342979182</v>
      </c>
      <c r="F212" s="73">
        <v>208512.60690754827</v>
      </c>
      <c r="G212" s="73">
        <v>5762251</v>
      </c>
      <c r="H212" s="72">
        <v>3.6185963941443765E-2</v>
      </c>
      <c r="J212" s="270" t="s">
        <v>463</v>
      </c>
      <c r="K212" s="270">
        <v>2022</v>
      </c>
      <c r="L212" s="267">
        <v>44742</v>
      </c>
      <c r="M212" s="271">
        <v>1677561</v>
      </c>
    </row>
    <row r="213" spans="2:13" x14ac:dyDescent="0.25">
      <c r="B213" s="67" t="s">
        <v>461</v>
      </c>
      <c r="C213" s="67" t="s">
        <v>134</v>
      </c>
      <c r="D213" s="67">
        <v>1994</v>
      </c>
      <c r="E213" s="72">
        <v>0.36119101094080408</v>
      </c>
      <c r="F213" s="73">
        <v>217514.28346270538</v>
      </c>
      <c r="G213" s="73">
        <v>5763584</v>
      </c>
      <c r="H213" s="72">
        <v>3.7739414132370655E-2</v>
      </c>
      <c r="J213" s="270" t="s">
        <v>464</v>
      </c>
      <c r="K213" s="270">
        <v>2022</v>
      </c>
      <c r="L213" s="267">
        <v>44742</v>
      </c>
      <c r="M213" s="271">
        <v>2830183</v>
      </c>
    </row>
    <row r="214" spans="2:13" x14ac:dyDescent="0.25">
      <c r="B214" s="67" t="s">
        <v>461</v>
      </c>
      <c r="C214" s="67" t="s">
        <v>134</v>
      </c>
      <c r="D214" s="67">
        <v>1995</v>
      </c>
      <c r="E214" s="72">
        <v>0.37283520175092572</v>
      </c>
      <c r="F214" s="73">
        <v>243114.65000572614</v>
      </c>
      <c r="G214" s="73">
        <v>5837945</v>
      </c>
      <c r="H214" s="72">
        <v>4.1643874686336742E-2</v>
      </c>
      <c r="J214" s="270" t="s">
        <v>465</v>
      </c>
      <c r="K214" s="270">
        <v>2022</v>
      </c>
      <c r="L214" s="267">
        <v>44742</v>
      </c>
      <c r="M214" s="271">
        <v>246927</v>
      </c>
    </row>
    <row r="215" spans="2:13" x14ac:dyDescent="0.25">
      <c r="B215" s="67" t="s">
        <v>461</v>
      </c>
      <c r="C215" s="67" t="s">
        <v>134</v>
      </c>
      <c r="D215" s="67">
        <v>1996</v>
      </c>
      <c r="E215" s="72">
        <v>0.4057109334317674</v>
      </c>
      <c r="F215" s="73">
        <v>252434.15420311253</v>
      </c>
      <c r="G215" s="73">
        <v>5974675</v>
      </c>
      <c r="H215" s="72">
        <v>4.225069216369301E-2</v>
      </c>
      <c r="J215" s="270" t="s">
        <v>460</v>
      </c>
      <c r="K215" s="270">
        <v>2022</v>
      </c>
      <c r="L215" s="267">
        <v>44742</v>
      </c>
      <c r="M215" s="271">
        <v>1000921</v>
      </c>
    </row>
    <row r="216" spans="2:13" x14ac:dyDescent="0.25">
      <c r="B216" s="67" t="s">
        <v>461</v>
      </c>
      <c r="C216" s="67" t="s">
        <v>134</v>
      </c>
      <c r="D216" s="67">
        <v>1997</v>
      </c>
      <c r="E216" s="72">
        <v>0.44104373512759498</v>
      </c>
      <c r="F216" s="73">
        <v>303496.30754082219</v>
      </c>
      <c r="G216" s="73">
        <v>6116870</v>
      </c>
      <c r="H216" s="72">
        <v>4.9616275569175444E-2</v>
      </c>
    </row>
    <row r="217" spans="2:13" x14ac:dyDescent="0.25">
      <c r="B217" s="67" t="s">
        <v>461</v>
      </c>
      <c r="C217" s="67" t="s">
        <v>134</v>
      </c>
      <c r="D217" s="67">
        <v>1998</v>
      </c>
      <c r="E217" s="72">
        <v>0.41452058965316013</v>
      </c>
      <c r="F217" s="73">
        <v>294025.25752924161</v>
      </c>
      <c r="G217" s="73">
        <v>6216008</v>
      </c>
      <c r="H217" s="72">
        <v>4.7301299729543722E-2</v>
      </c>
    </row>
    <row r="218" spans="2:13" x14ac:dyDescent="0.25">
      <c r="B218" s="67" t="s">
        <v>461</v>
      </c>
      <c r="C218" s="67" t="s">
        <v>134</v>
      </c>
      <c r="D218" s="67">
        <v>1999</v>
      </c>
      <c r="E218" s="72">
        <v>0.39157695492724476</v>
      </c>
      <c r="F218" s="73">
        <v>280157.64817224653</v>
      </c>
      <c r="G218" s="73">
        <v>6201141</v>
      </c>
      <c r="H218" s="72">
        <v>4.5178403163586595E-2</v>
      </c>
    </row>
    <row r="219" spans="2:13" x14ac:dyDescent="0.25">
      <c r="B219" s="67" t="s">
        <v>461</v>
      </c>
      <c r="C219" s="67" t="s">
        <v>134</v>
      </c>
      <c r="D219" s="67">
        <v>2000</v>
      </c>
      <c r="E219" s="72">
        <v>0.392018779342723</v>
      </c>
      <c r="F219" s="73">
        <v>282910.15258215962</v>
      </c>
      <c r="G219" s="73">
        <v>6310904</v>
      </c>
      <c r="H219" s="72">
        <v>4.4828784050931471E-2</v>
      </c>
    </row>
    <row r="220" spans="2:13" x14ac:dyDescent="0.25">
      <c r="B220" s="67" t="s">
        <v>461</v>
      </c>
      <c r="C220" s="67" t="s">
        <v>134</v>
      </c>
      <c r="D220" s="67">
        <v>2001</v>
      </c>
      <c r="E220" s="72">
        <v>0.39283821190882856</v>
      </c>
      <c r="F220" s="73">
        <v>282200.43642146181</v>
      </c>
      <c r="G220" s="73">
        <v>6309000</v>
      </c>
      <c r="H220" s="72">
        <v>4.4729820323579299E-2</v>
      </c>
    </row>
    <row r="221" spans="2:13" x14ac:dyDescent="0.25">
      <c r="B221" s="67" t="s">
        <v>461</v>
      </c>
      <c r="C221" s="67" t="s">
        <v>134</v>
      </c>
      <c r="D221" s="67">
        <v>2002</v>
      </c>
      <c r="E221" s="72">
        <v>0.39017846728099848</v>
      </c>
      <c r="F221" s="73">
        <v>281714.31587542285</v>
      </c>
      <c r="G221" s="73">
        <v>6304620</v>
      </c>
      <c r="H221" s="72">
        <v>4.4683789962824537E-2</v>
      </c>
    </row>
    <row r="222" spans="2:13" x14ac:dyDescent="0.25">
      <c r="B222" s="67" t="s">
        <v>461</v>
      </c>
      <c r="C222" s="67" t="s">
        <v>134</v>
      </c>
      <c r="D222" s="67">
        <v>2003</v>
      </c>
      <c r="E222" s="72">
        <v>0.38759995247813089</v>
      </c>
      <c r="F222" s="73">
        <v>287729.0107228533</v>
      </c>
      <c r="G222" s="73">
        <v>6382794</v>
      </c>
      <c r="H222" s="72">
        <v>4.5078849595154298E-2</v>
      </c>
    </row>
    <row r="223" spans="2:13" x14ac:dyDescent="0.25">
      <c r="B223" s="67" t="s">
        <v>461</v>
      </c>
      <c r="C223" s="67" t="s">
        <v>134</v>
      </c>
      <c r="D223" s="67">
        <v>2004</v>
      </c>
      <c r="E223" s="72">
        <v>0.39893158711011545</v>
      </c>
      <c r="F223" s="73">
        <v>311971.68188867829</v>
      </c>
      <c r="G223" s="73">
        <v>6519753</v>
      </c>
      <c r="H223" s="72">
        <v>4.7850230198702048E-2</v>
      </c>
    </row>
    <row r="224" spans="2:13" x14ac:dyDescent="0.25">
      <c r="B224" s="67" t="s">
        <v>461</v>
      </c>
      <c r="C224" s="67" t="s">
        <v>134</v>
      </c>
      <c r="D224" s="67">
        <v>2005</v>
      </c>
      <c r="E224" s="72">
        <v>0.38788584740827026</v>
      </c>
      <c r="F224" s="73">
        <v>319951.90797903319</v>
      </c>
      <c r="G224" s="73">
        <v>6497015</v>
      </c>
      <c r="H224" s="72">
        <v>4.9245985730221216E-2</v>
      </c>
    </row>
    <row r="225" spans="2:8" x14ac:dyDescent="0.25">
      <c r="B225" s="67" t="s">
        <v>461</v>
      </c>
      <c r="C225" s="67" t="s">
        <v>134</v>
      </c>
      <c r="D225" s="67">
        <v>2006</v>
      </c>
      <c r="E225" s="72">
        <v>0.38234779055513396</v>
      </c>
      <c r="F225" s="73">
        <v>349201.67824411887</v>
      </c>
      <c r="G225" s="73">
        <v>6560912</v>
      </c>
      <c r="H225" s="72">
        <v>5.322456363446406E-2</v>
      </c>
    </row>
    <row r="226" spans="2:8" x14ac:dyDescent="0.25">
      <c r="B226" s="67" t="s">
        <v>461</v>
      </c>
      <c r="C226" s="67" t="s">
        <v>134</v>
      </c>
      <c r="D226" s="67">
        <v>2007</v>
      </c>
      <c r="E226" s="72">
        <v>0.38135161492220138</v>
      </c>
      <c r="F226" s="73">
        <v>360766.6361003159</v>
      </c>
      <c r="G226" s="73">
        <v>6567929</v>
      </c>
      <c r="H226" s="72">
        <v>5.4928522537365417E-2</v>
      </c>
    </row>
    <row r="227" spans="2:8" x14ac:dyDescent="0.25">
      <c r="B227" s="67" t="s">
        <v>461</v>
      </c>
      <c r="C227" s="67" t="s">
        <v>134</v>
      </c>
      <c r="D227" s="67">
        <v>2008</v>
      </c>
      <c r="E227" s="72">
        <v>0.38040479716583908</v>
      </c>
      <c r="F227" s="73">
        <v>411168.51351743768</v>
      </c>
      <c r="G227" s="73">
        <v>6641293</v>
      </c>
      <c r="H227" s="72">
        <v>6.1910913058261047E-2</v>
      </c>
    </row>
    <row r="228" spans="2:8" x14ac:dyDescent="0.25">
      <c r="B228" s="67" t="s">
        <v>461</v>
      </c>
      <c r="C228" s="67" t="s">
        <v>134</v>
      </c>
      <c r="D228" s="67">
        <v>2009</v>
      </c>
      <c r="E228" s="72">
        <v>0.38021710106228596</v>
      </c>
      <c r="F228" s="73">
        <v>443174.58930748247</v>
      </c>
      <c r="G228" s="73">
        <v>6527069</v>
      </c>
      <c r="H228" s="72">
        <v>6.7897947655752147E-2</v>
      </c>
    </row>
    <row r="229" spans="2:8" x14ac:dyDescent="0.25">
      <c r="B229" s="67" t="s">
        <v>461</v>
      </c>
      <c r="C229" s="67" t="s">
        <v>134</v>
      </c>
      <c r="D229" s="67">
        <v>2010</v>
      </c>
      <c r="E229" s="72">
        <v>0.36498962284405639</v>
      </c>
      <c r="F229" s="73">
        <v>457634.57382094039</v>
      </c>
      <c r="G229" s="73">
        <v>6735067</v>
      </c>
      <c r="H229" s="72">
        <v>6.7948035828142531E-2</v>
      </c>
    </row>
    <row r="230" spans="2:8" x14ac:dyDescent="0.25">
      <c r="B230" s="67" t="s">
        <v>461</v>
      </c>
      <c r="C230" s="67" t="s">
        <v>134</v>
      </c>
      <c r="D230" s="67">
        <v>2011</v>
      </c>
      <c r="E230" s="72">
        <v>0.33879443585780528</v>
      </c>
      <c r="F230" s="73">
        <v>446414.52117465227</v>
      </c>
      <c r="G230" s="73">
        <v>6815590</v>
      </c>
      <c r="H230" s="72">
        <v>6.5499028136177834E-2</v>
      </c>
    </row>
    <row r="231" spans="2:8" x14ac:dyDescent="0.25">
      <c r="B231" s="67" t="s">
        <v>461</v>
      </c>
      <c r="C231" s="67" t="s">
        <v>134</v>
      </c>
      <c r="D231" s="67">
        <v>2012</v>
      </c>
      <c r="E231" s="72">
        <v>0.46120181787577846</v>
      </c>
      <c r="F231" s="73">
        <v>590477.148628177</v>
      </c>
      <c r="G231" s="73">
        <v>6794407</v>
      </c>
      <c r="H231" s="72">
        <v>8.6906355275475397E-2</v>
      </c>
    </row>
    <row r="232" spans="2:8" x14ac:dyDescent="0.25">
      <c r="B232" s="67" t="s">
        <v>461</v>
      </c>
      <c r="C232" s="67" t="s">
        <v>134</v>
      </c>
      <c r="D232" s="67">
        <v>2013</v>
      </c>
      <c r="E232" s="72">
        <v>0.36189297865759357</v>
      </c>
      <c r="F232" s="73">
        <v>474030.94648932881</v>
      </c>
      <c r="G232" s="73">
        <v>6973710</v>
      </c>
      <c r="H232" s="72">
        <v>6.7973997555007132E-2</v>
      </c>
    </row>
    <row r="233" spans="2:8" x14ac:dyDescent="0.25">
      <c r="B233" s="67" t="s">
        <v>461</v>
      </c>
      <c r="C233" s="67" t="s">
        <v>134</v>
      </c>
      <c r="D233" s="67">
        <v>2014</v>
      </c>
      <c r="E233" s="72">
        <v>0.36097184728114151</v>
      </c>
      <c r="F233" s="73">
        <v>482110.75048206706</v>
      </c>
      <c r="G233" s="73">
        <v>7173730</v>
      </c>
      <c r="H233" s="72">
        <v>6.7205031480424698E-2</v>
      </c>
    </row>
    <row r="234" spans="2:8" x14ac:dyDescent="0.25">
      <c r="B234" s="67" t="s">
        <v>461</v>
      </c>
      <c r="C234" s="67" t="s">
        <v>134</v>
      </c>
      <c r="D234" s="67">
        <v>2015</v>
      </c>
      <c r="E234" s="72">
        <v>0.36893969255025622</v>
      </c>
      <c r="F234" s="73">
        <v>511645.93456838786</v>
      </c>
      <c r="G234" s="73">
        <v>7258314</v>
      </c>
      <c r="H234" s="72">
        <v>7.0491016862647152E-2</v>
      </c>
    </row>
    <row r="235" spans="2:8" x14ac:dyDescent="0.25">
      <c r="B235" s="67" t="s">
        <v>461</v>
      </c>
      <c r="C235" s="67" t="s">
        <v>134</v>
      </c>
      <c r="D235" s="67">
        <v>2016</v>
      </c>
      <c r="E235" s="72">
        <v>0.36947162426614483</v>
      </c>
      <c r="F235" s="73">
        <v>526532.90332681022</v>
      </c>
      <c r="G235" s="73">
        <v>7348911</v>
      </c>
      <c r="H235" s="72">
        <v>7.1647745268218682E-2</v>
      </c>
    </row>
    <row r="236" spans="2:8" x14ac:dyDescent="0.25">
      <c r="B236" s="67" t="s">
        <v>461</v>
      </c>
      <c r="C236" s="67" t="s">
        <v>134</v>
      </c>
      <c r="D236" s="67">
        <v>2017</v>
      </c>
      <c r="E236" s="72">
        <v>0.37833532457188374</v>
      </c>
      <c r="F236" s="73">
        <v>534580.62524890481</v>
      </c>
      <c r="G236" s="73">
        <v>7408771</v>
      </c>
      <c r="H236" s="72">
        <v>7.2155101736698951E-2</v>
      </c>
    </row>
    <row r="237" spans="2:8" x14ac:dyDescent="0.25">
      <c r="B237" s="67" t="s">
        <v>461</v>
      </c>
      <c r="C237" s="67" t="s">
        <v>134</v>
      </c>
      <c r="D237" s="67">
        <v>2018</v>
      </c>
      <c r="E237" s="72">
        <v>0.34164282795259504</v>
      </c>
      <c r="F237" s="73">
        <v>482476.54270535352</v>
      </c>
      <c r="G237" s="73">
        <v>7552902</v>
      </c>
      <c r="H237" s="72">
        <v>6.3879624375551738E-2</v>
      </c>
    </row>
    <row r="238" spans="2:8" x14ac:dyDescent="0.25">
      <c r="B238" s="67" t="s">
        <v>461</v>
      </c>
      <c r="C238" s="67" t="s">
        <v>134</v>
      </c>
      <c r="D238" s="67">
        <v>2019</v>
      </c>
      <c r="E238" s="72">
        <v>0.34191176470588236</v>
      </c>
      <c r="F238" s="73">
        <v>478978.3786764706</v>
      </c>
      <c r="G238" s="73">
        <v>7460380</v>
      </c>
      <c r="H238" s="72">
        <v>6.4202946589378904E-2</v>
      </c>
    </row>
    <row r="239" spans="2:8" x14ac:dyDescent="0.25">
      <c r="B239" s="67" t="s">
        <v>461</v>
      </c>
      <c r="C239" s="67" t="s">
        <v>134</v>
      </c>
      <c r="D239" s="67">
        <v>2020</v>
      </c>
      <c r="E239" s="72">
        <v>0.34191176470588236</v>
      </c>
      <c r="F239" s="73">
        <v>399029.49264705885</v>
      </c>
      <c r="G239" s="73">
        <v>6400888</v>
      </c>
      <c r="H239" s="72">
        <v>6.233970859153587E-2</v>
      </c>
    </row>
    <row r="240" spans="2:8" x14ac:dyDescent="0.25">
      <c r="B240" s="67" t="s">
        <v>461</v>
      </c>
      <c r="C240" s="67" t="s">
        <v>136</v>
      </c>
      <c r="D240" s="67">
        <v>1982</v>
      </c>
      <c r="E240" s="72" t="s">
        <v>462</v>
      </c>
      <c r="F240" s="73" t="s">
        <v>462</v>
      </c>
      <c r="G240" s="73">
        <v>4887757</v>
      </c>
      <c r="H240" s="72" t="s">
        <v>462</v>
      </c>
    </row>
    <row r="241" spans="2:8" x14ac:dyDescent="0.25">
      <c r="B241" s="67" t="s">
        <v>461</v>
      </c>
      <c r="C241" s="67" t="s">
        <v>136</v>
      </c>
      <c r="D241" s="67">
        <v>1983</v>
      </c>
      <c r="E241" s="72">
        <v>6.4338447586502839E-2</v>
      </c>
      <c r="F241" s="73">
        <v>29138.818573479548</v>
      </c>
      <c r="G241" s="73">
        <v>4795353</v>
      </c>
      <c r="H241" s="72">
        <v>6.0764699853127699E-3</v>
      </c>
    </row>
    <row r="242" spans="2:8" x14ac:dyDescent="0.25">
      <c r="B242" s="67" t="s">
        <v>461</v>
      </c>
      <c r="C242" s="67" t="s">
        <v>136</v>
      </c>
      <c r="D242" s="67">
        <v>1984</v>
      </c>
      <c r="E242" s="72">
        <v>6.7059202157044612E-2</v>
      </c>
      <c r="F242" s="73">
        <v>32078.372884641703</v>
      </c>
      <c r="G242" s="73">
        <v>5006527</v>
      </c>
      <c r="H242" s="72">
        <v>6.4073104738357955E-3</v>
      </c>
    </row>
    <row r="243" spans="2:8" x14ac:dyDescent="0.25">
      <c r="B243" s="67" t="s">
        <v>461</v>
      </c>
      <c r="C243" s="67" t="s">
        <v>136</v>
      </c>
      <c r="D243" s="67">
        <v>1985</v>
      </c>
      <c r="E243" s="72">
        <v>2.6404768379390778E-2</v>
      </c>
      <c r="F243" s="73">
        <v>13192.244758637702</v>
      </c>
      <c r="G243" s="73">
        <v>5018612</v>
      </c>
      <c r="H243" s="72">
        <v>2.6286640128062705E-3</v>
      </c>
    </row>
    <row r="244" spans="2:8" x14ac:dyDescent="0.25">
      <c r="B244" s="67" t="s">
        <v>461</v>
      </c>
      <c r="C244" s="67" t="s">
        <v>136</v>
      </c>
      <c r="D244" s="67">
        <v>1986</v>
      </c>
      <c r="E244" s="72">
        <v>2.8802081182640295E-2</v>
      </c>
      <c r="F244" s="73">
        <v>15585.324565387951</v>
      </c>
      <c r="G244" s="73">
        <v>5300676</v>
      </c>
      <c r="H244" s="72">
        <v>2.9402522556345552E-3</v>
      </c>
    </row>
    <row r="245" spans="2:8" x14ac:dyDescent="0.25">
      <c r="B245" s="67" t="s">
        <v>461</v>
      </c>
      <c r="C245" s="67" t="s">
        <v>136</v>
      </c>
      <c r="D245" s="67">
        <v>1987</v>
      </c>
      <c r="E245" s="72">
        <v>2.8892794958500695E-2</v>
      </c>
      <c r="F245" s="73">
        <v>16040.81747624025</v>
      </c>
      <c r="G245" s="73">
        <v>5338657</v>
      </c>
      <c r="H245" s="72">
        <v>3.0046540686618846E-3</v>
      </c>
    </row>
    <row r="246" spans="2:8" x14ac:dyDescent="0.25">
      <c r="B246" s="67" t="s">
        <v>461</v>
      </c>
      <c r="C246" s="67" t="s">
        <v>136</v>
      </c>
      <c r="D246" s="67">
        <v>1988</v>
      </c>
      <c r="E246" s="72">
        <v>2.8332294144049915E-2</v>
      </c>
      <c r="F246" s="73">
        <v>16529.173732815296</v>
      </c>
      <c r="G246" s="73">
        <v>5498146</v>
      </c>
      <c r="H246" s="72">
        <v>3.0063177174297108E-3</v>
      </c>
    </row>
    <row r="247" spans="2:8" x14ac:dyDescent="0.25">
      <c r="B247" s="67" t="s">
        <v>461</v>
      </c>
      <c r="C247" s="67" t="s">
        <v>136</v>
      </c>
      <c r="D247" s="67">
        <v>1989</v>
      </c>
      <c r="E247" s="72">
        <v>2.9189148471981206E-2</v>
      </c>
      <c r="F247" s="73">
        <v>16792.429548485372</v>
      </c>
      <c r="G247" s="73">
        <v>5538702</v>
      </c>
      <c r="H247" s="72">
        <v>3.0318348140927912E-3</v>
      </c>
    </row>
    <row r="248" spans="2:8" x14ac:dyDescent="0.25">
      <c r="B248" s="67" t="s">
        <v>461</v>
      </c>
      <c r="C248" s="67" t="s">
        <v>136</v>
      </c>
      <c r="D248" s="67">
        <v>1990</v>
      </c>
      <c r="E248" s="72">
        <v>2.7815736861135334E-2</v>
      </c>
      <c r="F248" s="73">
        <v>15691.636003998554</v>
      </c>
      <c r="G248" s="73">
        <v>5574458</v>
      </c>
      <c r="H248" s="72">
        <v>2.8149168948799243E-3</v>
      </c>
    </row>
    <row r="249" spans="2:8" x14ac:dyDescent="0.25">
      <c r="B249" s="67" t="s">
        <v>461</v>
      </c>
      <c r="C249" s="67" t="s">
        <v>136</v>
      </c>
      <c r="D249" s="67">
        <v>1991</v>
      </c>
      <c r="E249" s="72">
        <v>2.8072081861812911E-2</v>
      </c>
      <c r="F249" s="73">
        <v>15868.586434845603</v>
      </c>
      <c r="G249" s="73">
        <v>5568548</v>
      </c>
      <c r="H249" s="72">
        <v>2.8496811798776993E-3</v>
      </c>
    </row>
    <row r="250" spans="2:8" x14ac:dyDescent="0.25">
      <c r="B250" s="67" t="s">
        <v>461</v>
      </c>
      <c r="C250" s="67" t="s">
        <v>136</v>
      </c>
      <c r="D250" s="67">
        <v>1992</v>
      </c>
      <c r="E250" s="72">
        <v>2.7304667238640182E-2</v>
      </c>
      <c r="F250" s="73">
        <v>15865.54072701531</v>
      </c>
      <c r="G250" s="73">
        <v>5635507</v>
      </c>
      <c r="H250" s="72">
        <v>2.8152818773919206E-3</v>
      </c>
    </row>
    <row r="251" spans="2:8" x14ac:dyDescent="0.25">
      <c r="B251" s="67" t="s">
        <v>461</v>
      </c>
      <c r="C251" s="67" t="s">
        <v>136</v>
      </c>
      <c r="D251" s="67">
        <v>1993</v>
      </c>
      <c r="E251" s="72">
        <v>2.712591675551998E-2</v>
      </c>
      <c r="F251" s="73">
        <v>16542.658955603594</v>
      </c>
      <c r="G251" s="73">
        <v>5762251</v>
      </c>
      <c r="H251" s="72">
        <v>2.8708674709941643E-3</v>
      </c>
    </row>
    <row r="252" spans="2:8" x14ac:dyDescent="0.25">
      <c r="B252" s="67" t="s">
        <v>461</v>
      </c>
      <c r="C252" s="67" t="s">
        <v>136</v>
      </c>
      <c r="D252" s="67">
        <v>1994</v>
      </c>
      <c r="E252" s="72">
        <v>0</v>
      </c>
      <c r="F252" s="73">
        <v>0</v>
      </c>
      <c r="G252" s="73">
        <v>5763584</v>
      </c>
      <c r="H252" s="72">
        <v>0</v>
      </c>
    </row>
    <row r="253" spans="2:8" x14ac:dyDescent="0.25">
      <c r="B253" s="67" t="s">
        <v>461</v>
      </c>
      <c r="C253" s="67" t="s">
        <v>136</v>
      </c>
      <c r="D253" s="67">
        <v>1995</v>
      </c>
      <c r="E253" s="72">
        <v>0</v>
      </c>
      <c r="F253" s="73">
        <v>0</v>
      </c>
      <c r="G253" s="73">
        <v>5837945</v>
      </c>
      <c r="H253" s="72">
        <v>0</v>
      </c>
    </row>
    <row r="254" spans="2:8" x14ac:dyDescent="0.25">
      <c r="B254" s="67" t="s">
        <v>461</v>
      </c>
      <c r="C254" s="67" t="s">
        <v>136</v>
      </c>
      <c r="D254" s="67">
        <v>1996</v>
      </c>
      <c r="E254" s="72">
        <v>0</v>
      </c>
      <c r="F254" s="73">
        <v>0</v>
      </c>
      <c r="G254" s="73">
        <v>5974675</v>
      </c>
      <c r="H254" s="72">
        <v>0</v>
      </c>
    </row>
    <row r="255" spans="2:8" x14ac:dyDescent="0.25">
      <c r="B255" s="67" t="s">
        <v>461</v>
      </c>
      <c r="C255" s="67" t="s">
        <v>136</v>
      </c>
      <c r="D255" s="67">
        <v>1997</v>
      </c>
      <c r="E255" s="72">
        <v>0</v>
      </c>
      <c r="F255" s="73">
        <v>0</v>
      </c>
      <c r="G255" s="73">
        <v>6116870</v>
      </c>
      <c r="H255" s="72">
        <v>0</v>
      </c>
    </row>
    <row r="256" spans="2:8" x14ac:dyDescent="0.25">
      <c r="B256" s="67" t="s">
        <v>461</v>
      </c>
      <c r="C256" s="67" t="s">
        <v>136</v>
      </c>
      <c r="D256" s="67">
        <v>1998</v>
      </c>
      <c r="E256" s="72">
        <v>0</v>
      </c>
      <c r="F256" s="73">
        <v>0</v>
      </c>
      <c r="G256" s="73">
        <v>6216008</v>
      </c>
      <c r="H256" s="72">
        <v>0</v>
      </c>
    </row>
    <row r="257" spans="2:8" x14ac:dyDescent="0.25">
      <c r="B257" s="67" t="s">
        <v>461</v>
      </c>
      <c r="C257" s="67" t="s">
        <v>136</v>
      </c>
      <c r="D257" s="67">
        <v>1999</v>
      </c>
      <c r="E257" s="72">
        <v>0</v>
      </c>
      <c r="F257" s="73">
        <v>0</v>
      </c>
      <c r="G257" s="73">
        <v>6201141</v>
      </c>
      <c r="H257" s="72">
        <v>0</v>
      </c>
    </row>
    <row r="258" spans="2:8" x14ac:dyDescent="0.25">
      <c r="B258" s="67" t="s">
        <v>461</v>
      </c>
      <c r="C258" s="67" t="s">
        <v>136</v>
      </c>
      <c r="D258" s="67">
        <v>2000</v>
      </c>
      <c r="E258" s="72">
        <v>0</v>
      </c>
      <c r="F258" s="73">
        <v>0</v>
      </c>
      <c r="G258" s="73">
        <v>6310904</v>
      </c>
      <c r="H258" s="72">
        <v>0</v>
      </c>
    </row>
    <row r="259" spans="2:8" x14ac:dyDescent="0.25">
      <c r="B259" s="67" t="s">
        <v>461</v>
      </c>
      <c r="C259" s="67" t="s">
        <v>136</v>
      </c>
      <c r="D259" s="67">
        <v>2001</v>
      </c>
      <c r="E259" s="72">
        <v>0</v>
      </c>
      <c r="F259" s="73">
        <v>0</v>
      </c>
      <c r="G259" s="73">
        <v>6309000</v>
      </c>
      <c r="H259" s="72">
        <v>0</v>
      </c>
    </row>
    <row r="260" spans="2:8" x14ac:dyDescent="0.25">
      <c r="B260" s="67" t="s">
        <v>461</v>
      </c>
      <c r="C260" s="67" t="s">
        <v>136</v>
      </c>
      <c r="D260" s="67">
        <v>2002</v>
      </c>
      <c r="E260" s="72">
        <v>0</v>
      </c>
      <c r="F260" s="73">
        <v>0</v>
      </c>
      <c r="G260" s="73">
        <v>6304620</v>
      </c>
      <c r="H260" s="72">
        <v>0</v>
      </c>
    </row>
    <row r="261" spans="2:8" x14ac:dyDescent="0.25">
      <c r="B261" s="67" t="s">
        <v>461</v>
      </c>
      <c r="C261" s="67" t="s">
        <v>136</v>
      </c>
      <c r="D261" s="67">
        <v>2003</v>
      </c>
      <c r="E261" s="72">
        <v>0</v>
      </c>
      <c r="F261" s="73">
        <v>0</v>
      </c>
      <c r="G261" s="73">
        <v>6382794</v>
      </c>
      <c r="H261" s="72">
        <v>0</v>
      </c>
    </row>
    <row r="262" spans="2:8" x14ac:dyDescent="0.25">
      <c r="B262" s="67" t="s">
        <v>461</v>
      </c>
      <c r="C262" s="67" t="s">
        <v>136</v>
      </c>
      <c r="D262" s="67">
        <v>2004</v>
      </c>
      <c r="E262" s="72">
        <v>0</v>
      </c>
      <c r="F262" s="73">
        <v>0</v>
      </c>
      <c r="G262" s="73">
        <v>6519753</v>
      </c>
      <c r="H262" s="72">
        <v>0</v>
      </c>
    </row>
    <row r="263" spans="2:8" x14ac:dyDescent="0.25">
      <c r="B263" s="67" t="s">
        <v>461</v>
      </c>
      <c r="C263" s="67" t="s">
        <v>136</v>
      </c>
      <c r="D263" s="67">
        <v>2005</v>
      </c>
      <c r="E263" s="72">
        <v>0</v>
      </c>
      <c r="F263" s="73">
        <v>0</v>
      </c>
      <c r="G263" s="73">
        <v>6497015</v>
      </c>
      <c r="H263" s="72">
        <v>0</v>
      </c>
    </row>
    <row r="264" spans="2:8" x14ac:dyDescent="0.25">
      <c r="B264" s="67" t="s">
        <v>461</v>
      </c>
      <c r="C264" s="67" t="s">
        <v>136</v>
      </c>
      <c r="D264" s="67">
        <v>2006</v>
      </c>
      <c r="E264" s="72">
        <v>0</v>
      </c>
      <c r="F264" s="73">
        <v>0</v>
      </c>
      <c r="G264" s="73">
        <v>6560912</v>
      </c>
      <c r="H264" s="72">
        <v>0</v>
      </c>
    </row>
    <row r="265" spans="2:8" x14ac:dyDescent="0.25">
      <c r="B265" s="67" t="s">
        <v>461</v>
      </c>
      <c r="C265" s="67" t="s">
        <v>136</v>
      </c>
      <c r="D265" s="67">
        <v>2007</v>
      </c>
      <c r="E265" s="72">
        <v>0</v>
      </c>
      <c r="F265" s="73">
        <v>0</v>
      </c>
      <c r="G265" s="73">
        <v>6567929</v>
      </c>
      <c r="H265" s="72">
        <v>0</v>
      </c>
    </row>
    <row r="266" spans="2:8" x14ac:dyDescent="0.25">
      <c r="B266" s="67" t="s">
        <v>461</v>
      </c>
      <c r="C266" s="67" t="s">
        <v>136</v>
      </c>
      <c r="D266" s="67">
        <v>2008</v>
      </c>
      <c r="E266" s="72">
        <v>0</v>
      </c>
      <c r="F266" s="73">
        <v>0</v>
      </c>
      <c r="G266" s="73">
        <v>6641293</v>
      </c>
      <c r="H266" s="72">
        <v>0</v>
      </c>
    </row>
    <row r="267" spans="2:8" x14ac:dyDescent="0.25">
      <c r="B267" s="67" t="s">
        <v>461</v>
      </c>
      <c r="C267" s="67" t="s">
        <v>136</v>
      </c>
      <c r="D267" s="67">
        <v>2009</v>
      </c>
      <c r="E267" s="72">
        <v>0</v>
      </c>
      <c r="F267" s="73">
        <v>0</v>
      </c>
      <c r="G267" s="73">
        <v>6527069</v>
      </c>
      <c r="H267" s="72">
        <v>0</v>
      </c>
    </row>
    <row r="268" spans="2:8" x14ac:dyDescent="0.25">
      <c r="B268" s="67" t="s">
        <v>461</v>
      </c>
      <c r="C268" s="67" t="s">
        <v>136</v>
      </c>
      <c r="D268" s="67">
        <v>2010</v>
      </c>
      <c r="E268" s="72">
        <v>0</v>
      </c>
      <c r="F268" s="73">
        <v>0</v>
      </c>
      <c r="G268" s="73">
        <v>6735067</v>
      </c>
      <c r="H268" s="72">
        <v>0</v>
      </c>
    </row>
    <row r="269" spans="2:8" x14ac:dyDescent="0.25">
      <c r="B269" s="67" t="s">
        <v>461</v>
      </c>
      <c r="C269" s="67" t="s">
        <v>136</v>
      </c>
      <c r="D269" s="67">
        <v>2011</v>
      </c>
      <c r="E269" s="72">
        <v>0</v>
      </c>
      <c r="F269" s="73">
        <v>0</v>
      </c>
      <c r="G269" s="73">
        <v>6815590</v>
      </c>
      <c r="H269" s="72">
        <v>0</v>
      </c>
    </row>
    <row r="270" spans="2:8" x14ac:dyDescent="0.25">
      <c r="B270" s="67" t="s">
        <v>461</v>
      </c>
      <c r="C270" s="67" t="s">
        <v>136</v>
      </c>
      <c r="D270" s="67">
        <v>2012</v>
      </c>
      <c r="E270" s="72">
        <v>0</v>
      </c>
      <c r="F270" s="73">
        <v>0</v>
      </c>
      <c r="G270" s="73">
        <v>6794407</v>
      </c>
      <c r="H270" s="72">
        <v>0</v>
      </c>
    </row>
    <row r="271" spans="2:8" x14ac:dyDescent="0.25">
      <c r="B271" s="67" t="s">
        <v>461</v>
      </c>
      <c r="C271" s="67" t="s">
        <v>136</v>
      </c>
      <c r="D271" s="67">
        <v>2013</v>
      </c>
      <c r="E271" s="72">
        <v>0</v>
      </c>
      <c r="F271" s="73">
        <v>0</v>
      </c>
      <c r="G271" s="73">
        <v>6973710</v>
      </c>
      <c r="H271" s="72">
        <v>0</v>
      </c>
    </row>
    <row r="272" spans="2:8" x14ac:dyDescent="0.25">
      <c r="B272" s="67" t="s">
        <v>461</v>
      </c>
      <c r="C272" s="67" t="s">
        <v>136</v>
      </c>
      <c r="D272" s="67">
        <v>2014</v>
      </c>
      <c r="E272" s="72">
        <v>0</v>
      </c>
      <c r="F272" s="73">
        <v>0</v>
      </c>
      <c r="G272" s="73">
        <v>7173730</v>
      </c>
      <c r="H272" s="72">
        <v>0</v>
      </c>
    </row>
    <row r="273" spans="2:8" x14ac:dyDescent="0.25">
      <c r="B273" s="67" t="s">
        <v>461</v>
      </c>
      <c r="C273" s="67" t="s">
        <v>136</v>
      </c>
      <c r="D273" s="67">
        <v>2015</v>
      </c>
      <c r="E273" s="72">
        <v>0</v>
      </c>
      <c r="F273" s="73">
        <v>0</v>
      </c>
      <c r="G273" s="73">
        <v>7258314</v>
      </c>
      <c r="H273" s="72">
        <v>0</v>
      </c>
    </row>
    <row r="274" spans="2:8" x14ac:dyDescent="0.25">
      <c r="B274" s="67" t="s">
        <v>461</v>
      </c>
      <c r="C274" s="67" t="s">
        <v>136</v>
      </c>
      <c r="D274" s="67">
        <v>2016</v>
      </c>
      <c r="E274" s="72">
        <v>0</v>
      </c>
      <c r="F274" s="73">
        <v>0</v>
      </c>
      <c r="G274" s="73">
        <v>7348911</v>
      </c>
      <c r="H274" s="72">
        <v>0</v>
      </c>
    </row>
    <row r="275" spans="2:8" x14ac:dyDescent="0.25">
      <c r="B275" s="67" t="s">
        <v>461</v>
      </c>
      <c r="C275" s="67" t="s">
        <v>136</v>
      </c>
      <c r="D275" s="67">
        <v>2017</v>
      </c>
      <c r="E275" s="72">
        <v>0</v>
      </c>
      <c r="F275" s="73">
        <v>0</v>
      </c>
      <c r="G275" s="73">
        <v>7408771</v>
      </c>
      <c r="H275" s="72">
        <v>0</v>
      </c>
    </row>
    <row r="276" spans="2:8" x14ac:dyDescent="0.25">
      <c r="B276" s="67" t="s">
        <v>461</v>
      </c>
      <c r="C276" s="67" t="s">
        <v>136</v>
      </c>
      <c r="D276" s="67">
        <v>2018</v>
      </c>
      <c r="E276" s="72">
        <v>0</v>
      </c>
      <c r="F276" s="73">
        <v>0</v>
      </c>
      <c r="G276" s="73">
        <v>7552902</v>
      </c>
      <c r="H276" s="72">
        <v>0</v>
      </c>
    </row>
    <row r="277" spans="2:8" x14ac:dyDescent="0.25">
      <c r="B277" s="67" t="s">
        <v>461</v>
      </c>
      <c r="C277" s="67" t="s">
        <v>136</v>
      </c>
      <c r="D277" s="67">
        <v>2019</v>
      </c>
      <c r="E277" s="72">
        <v>0</v>
      </c>
      <c r="F277" s="73">
        <v>0</v>
      </c>
      <c r="G277" s="73">
        <v>7460380</v>
      </c>
      <c r="H277" s="72">
        <v>0</v>
      </c>
    </row>
    <row r="278" spans="2:8" x14ac:dyDescent="0.25">
      <c r="B278" s="67" t="s">
        <v>461</v>
      </c>
      <c r="C278" s="67" t="s">
        <v>136</v>
      </c>
      <c r="D278" s="67">
        <v>2020</v>
      </c>
      <c r="E278" s="72">
        <v>0</v>
      </c>
      <c r="F278" s="73">
        <v>0</v>
      </c>
      <c r="G278" s="73">
        <v>6400888</v>
      </c>
      <c r="H278" s="72">
        <v>0</v>
      </c>
    </row>
    <row r="279" spans="2:8" x14ac:dyDescent="0.25">
      <c r="B279" s="67" t="s">
        <v>461</v>
      </c>
      <c r="C279" s="67" t="s">
        <v>137</v>
      </c>
      <c r="D279" s="67">
        <v>1985</v>
      </c>
      <c r="E279" s="72">
        <v>1.8928149375907369E-3</v>
      </c>
      <c r="F279" s="73">
        <v>945.68062785933364</v>
      </c>
      <c r="G279" s="73">
        <v>5018612</v>
      </c>
      <c r="H279" s="72">
        <v>1.8843469625851402E-4</v>
      </c>
    </row>
    <row r="280" spans="2:8" x14ac:dyDescent="0.25">
      <c r="B280" s="67" t="s">
        <v>461</v>
      </c>
      <c r="C280" s="67" t="s">
        <v>137</v>
      </c>
      <c r="D280" s="67">
        <v>1986</v>
      </c>
      <c r="E280" s="72">
        <v>2.0646653177519925E-3</v>
      </c>
      <c r="F280" s="73">
        <v>1117.2275674113228</v>
      </c>
      <c r="G280" s="73">
        <v>5300676</v>
      </c>
      <c r="H280" s="72">
        <v>2.1077077101322979E-4</v>
      </c>
    </row>
    <row r="281" spans="2:8" x14ac:dyDescent="0.25">
      <c r="B281" s="67" t="s">
        <v>461</v>
      </c>
      <c r="C281" s="67" t="s">
        <v>137</v>
      </c>
      <c r="D281" s="67">
        <v>1987</v>
      </c>
      <c r="E281" s="72">
        <v>8.9750617553287695E-3</v>
      </c>
      <c r="F281" s="73">
        <v>4982.8106855704473</v>
      </c>
      <c r="G281" s="73">
        <v>5338657</v>
      </c>
      <c r="H281" s="72">
        <v>9.3334534988302254E-4</v>
      </c>
    </row>
    <row r="282" spans="2:8" x14ac:dyDescent="0.25">
      <c r="B282" s="67" t="s">
        <v>461</v>
      </c>
      <c r="C282" s="67" t="s">
        <v>137</v>
      </c>
      <c r="D282" s="67">
        <v>1988</v>
      </c>
      <c r="E282" s="72">
        <v>8.8009515859653262E-3</v>
      </c>
      <c r="F282" s="73">
        <v>5134.510359058515</v>
      </c>
      <c r="G282" s="73">
        <v>5498146</v>
      </c>
      <c r="H282" s="72">
        <v>9.3386213444650518E-4</v>
      </c>
    </row>
    <row r="283" spans="2:8" x14ac:dyDescent="0.25">
      <c r="B283" s="67" t="s">
        <v>461</v>
      </c>
      <c r="C283" s="67" t="s">
        <v>137</v>
      </c>
      <c r="D283" s="67">
        <v>1989</v>
      </c>
      <c r="E283" s="72">
        <v>9.0671189996596336E-3</v>
      </c>
      <c r="F283" s="73">
        <v>5216.2863591471878</v>
      </c>
      <c r="G283" s="73">
        <v>5538702</v>
      </c>
      <c r="H283" s="72">
        <v>9.4178859219130905E-4</v>
      </c>
    </row>
    <row r="284" spans="2:8" x14ac:dyDescent="0.25">
      <c r="B284" s="67" t="s">
        <v>461</v>
      </c>
      <c r="C284" s="67" t="s">
        <v>137</v>
      </c>
      <c r="D284" s="67">
        <v>1990</v>
      </c>
      <c r="E284" s="72">
        <v>1.9939596316226045E-3</v>
      </c>
      <c r="F284" s="73">
        <v>1124.8484590679966</v>
      </c>
      <c r="G284" s="73">
        <v>5574458</v>
      </c>
      <c r="H284" s="72">
        <v>2.0178615733906267E-4</v>
      </c>
    </row>
    <row r="285" spans="2:8" x14ac:dyDescent="0.25">
      <c r="B285" s="67" t="s">
        <v>461</v>
      </c>
      <c r="C285" s="67" t="s">
        <v>137</v>
      </c>
      <c r="D285" s="67">
        <v>1991</v>
      </c>
      <c r="E285" s="72">
        <v>2.0123356173342589E-3</v>
      </c>
      <c r="F285" s="73">
        <v>1137.5330777667098</v>
      </c>
      <c r="G285" s="73">
        <v>5568548</v>
      </c>
      <c r="H285" s="72">
        <v>2.0427822077976338E-4</v>
      </c>
    </row>
    <row r="286" spans="2:8" x14ac:dyDescent="0.25">
      <c r="B286" s="67" t="s">
        <v>461</v>
      </c>
      <c r="C286" s="67" t="s">
        <v>137</v>
      </c>
      <c r="D286" s="67">
        <v>1992</v>
      </c>
      <c r="E286" s="72">
        <v>1.9573238163899773E-3</v>
      </c>
      <c r="F286" s="73">
        <v>1137.3147474562948</v>
      </c>
      <c r="G286" s="73">
        <v>5635507</v>
      </c>
      <c r="H286" s="72">
        <v>2.0181232095999434E-4</v>
      </c>
    </row>
    <row r="287" spans="2:8" x14ac:dyDescent="0.25">
      <c r="B287" s="67" t="s">
        <v>461</v>
      </c>
      <c r="C287" s="67" t="s">
        <v>137</v>
      </c>
      <c r="D287" s="67">
        <v>1993</v>
      </c>
      <c r="E287" s="72">
        <v>0</v>
      </c>
      <c r="F287" s="73">
        <v>0</v>
      </c>
      <c r="G287" s="73">
        <v>5762251</v>
      </c>
      <c r="H287" s="72">
        <v>0</v>
      </c>
    </row>
    <row r="288" spans="2:8" x14ac:dyDescent="0.25">
      <c r="B288" s="67" t="s">
        <v>461</v>
      </c>
      <c r="C288" s="67" t="s">
        <v>137</v>
      </c>
      <c r="D288" s="67">
        <v>1994</v>
      </c>
      <c r="E288" s="72">
        <v>0</v>
      </c>
      <c r="F288" s="73">
        <v>0</v>
      </c>
      <c r="G288" s="73">
        <v>5763584</v>
      </c>
      <c r="H288" s="72">
        <v>0</v>
      </c>
    </row>
    <row r="289" spans="2:8" x14ac:dyDescent="0.25">
      <c r="B289" s="67" t="s">
        <v>461</v>
      </c>
      <c r="C289" s="67" t="s">
        <v>137</v>
      </c>
      <c r="D289" s="67">
        <v>1995</v>
      </c>
      <c r="E289" s="72">
        <v>0</v>
      </c>
      <c r="F289" s="73">
        <v>0</v>
      </c>
      <c r="G289" s="73">
        <v>5837945</v>
      </c>
      <c r="H289" s="72">
        <v>0</v>
      </c>
    </row>
    <row r="290" spans="2:8" x14ac:dyDescent="0.25">
      <c r="B290" s="67" t="s">
        <v>461</v>
      </c>
      <c r="C290" s="67" t="s">
        <v>137</v>
      </c>
      <c r="D290" s="67">
        <v>1996</v>
      </c>
      <c r="E290" s="72">
        <v>0</v>
      </c>
      <c r="F290" s="73">
        <v>0</v>
      </c>
      <c r="G290" s="73">
        <v>5974675</v>
      </c>
      <c r="H290" s="72">
        <v>0</v>
      </c>
    </row>
    <row r="291" spans="2:8" x14ac:dyDescent="0.25">
      <c r="B291" s="67" t="s">
        <v>461</v>
      </c>
      <c r="C291" s="67" t="s">
        <v>137</v>
      </c>
      <c r="D291" s="67">
        <v>1997</v>
      </c>
      <c r="E291" s="72">
        <v>0</v>
      </c>
      <c r="F291" s="73">
        <v>0</v>
      </c>
      <c r="G291" s="73">
        <v>6116870</v>
      </c>
      <c r="H291" s="72">
        <v>0</v>
      </c>
    </row>
    <row r="292" spans="2:8" x14ac:dyDescent="0.25">
      <c r="B292" s="67" t="s">
        <v>461</v>
      </c>
      <c r="C292" s="67" t="s">
        <v>137</v>
      </c>
      <c r="D292" s="67">
        <v>1998</v>
      </c>
      <c r="E292" s="72">
        <v>0</v>
      </c>
      <c r="F292" s="73">
        <v>0</v>
      </c>
      <c r="G292" s="73">
        <v>6216008</v>
      </c>
      <c r="H292" s="72">
        <v>0</v>
      </c>
    </row>
    <row r="293" spans="2:8" x14ac:dyDescent="0.25">
      <c r="B293" s="67" t="s">
        <v>461</v>
      </c>
      <c r="C293" s="67" t="s">
        <v>137</v>
      </c>
      <c r="D293" s="67">
        <v>1999</v>
      </c>
      <c r="E293" s="72">
        <v>0</v>
      </c>
      <c r="F293" s="73">
        <v>0</v>
      </c>
      <c r="G293" s="73">
        <v>6201141</v>
      </c>
      <c r="H293" s="72">
        <v>0</v>
      </c>
    </row>
    <row r="294" spans="2:8" x14ac:dyDescent="0.25">
      <c r="B294" s="67" t="s">
        <v>461</v>
      </c>
      <c r="C294" s="67" t="s">
        <v>137</v>
      </c>
      <c r="D294" s="67">
        <v>2000</v>
      </c>
      <c r="E294" s="72">
        <v>0</v>
      </c>
      <c r="F294" s="73">
        <v>0</v>
      </c>
      <c r="G294" s="73">
        <v>6310904</v>
      </c>
      <c r="H294" s="72">
        <v>0</v>
      </c>
    </row>
    <row r="295" spans="2:8" x14ac:dyDescent="0.25">
      <c r="B295" s="67" t="s">
        <v>461</v>
      </c>
      <c r="C295" s="67" t="s">
        <v>137</v>
      </c>
      <c r="D295" s="67">
        <v>2001</v>
      </c>
      <c r="E295" s="72">
        <v>0</v>
      </c>
      <c r="F295" s="73">
        <v>0</v>
      </c>
      <c r="G295" s="73">
        <v>6309000</v>
      </c>
      <c r="H295" s="72">
        <v>0</v>
      </c>
    </row>
    <row r="296" spans="2:8" x14ac:dyDescent="0.25">
      <c r="B296" s="67" t="s">
        <v>461</v>
      </c>
      <c r="C296" s="67" t="s">
        <v>137</v>
      </c>
      <c r="D296" s="67">
        <v>2002</v>
      </c>
      <c r="E296" s="72">
        <v>0</v>
      </c>
      <c r="F296" s="73">
        <v>0</v>
      </c>
      <c r="G296" s="73">
        <v>6304620</v>
      </c>
      <c r="H296" s="72">
        <v>0</v>
      </c>
    </row>
    <row r="297" spans="2:8" x14ac:dyDescent="0.25">
      <c r="B297" s="67" t="s">
        <v>461</v>
      </c>
      <c r="C297" s="67" t="s">
        <v>137</v>
      </c>
      <c r="D297" s="67">
        <v>2003</v>
      </c>
      <c r="E297" s="72">
        <v>0</v>
      </c>
      <c r="F297" s="73">
        <v>0</v>
      </c>
      <c r="G297" s="73">
        <v>6382794</v>
      </c>
      <c r="H297" s="72">
        <v>0</v>
      </c>
    </row>
    <row r="298" spans="2:8" x14ac:dyDescent="0.25">
      <c r="B298" s="67" t="s">
        <v>461</v>
      </c>
      <c r="C298" s="67" t="s">
        <v>137</v>
      </c>
      <c r="D298" s="67">
        <v>2004</v>
      </c>
      <c r="E298" s="72">
        <v>0</v>
      </c>
      <c r="F298" s="73">
        <v>0</v>
      </c>
      <c r="G298" s="73">
        <v>6519753</v>
      </c>
      <c r="H298" s="72">
        <v>0</v>
      </c>
    </row>
    <row r="299" spans="2:8" x14ac:dyDescent="0.25">
      <c r="B299" s="67" t="s">
        <v>461</v>
      </c>
      <c r="C299" s="67" t="s">
        <v>137</v>
      </c>
      <c r="D299" s="67">
        <v>2005</v>
      </c>
      <c r="E299" s="72">
        <v>0</v>
      </c>
      <c r="F299" s="73">
        <v>0</v>
      </c>
      <c r="G299" s="73">
        <v>6497015</v>
      </c>
      <c r="H299" s="72">
        <v>0</v>
      </c>
    </row>
    <row r="300" spans="2:8" x14ac:dyDescent="0.25">
      <c r="B300" s="67" t="s">
        <v>461</v>
      </c>
      <c r="C300" s="67" t="s">
        <v>137</v>
      </c>
      <c r="D300" s="67">
        <v>2006</v>
      </c>
      <c r="E300" s="72">
        <v>0</v>
      </c>
      <c r="F300" s="73">
        <v>0</v>
      </c>
      <c r="G300" s="73">
        <v>6560912</v>
      </c>
      <c r="H300" s="72">
        <v>0</v>
      </c>
    </row>
    <row r="301" spans="2:8" x14ac:dyDescent="0.25">
      <c r="B301" s="67" t="s">
        <v>461</v>
      </c>
      <c r="C301" s="67" t="s">
        <v>137</v>
      </c>
      <c r="D301" s="67">
        <v>2007</v>
      </c>
      <c r="E301" s="72">
        <v>0</v>
      </c>
      <c r="F301" s="73">
        <v>0</v>
      </c>
      <c r="G301" s="73">
        <v>6567929</v>
      </c>
      <c r="H301" s="72">
        <v>0</v>
      </c>
    </row>
    <row r="302" spans="2:8" x14ac:dyDescent="0.25">
      <c r="B302" s="67" t="s">
        <v>461</v>
      </c>
      <c r="C302" s="67" t="s">
        <v>137</v>
      </c>
      <c r="D302" s="67">
        <v>2008</v>
      </c>
      <c r="E302" s="72">
        <v>0</v>
      </c>
      <c r="F302" s="73">
        <v>0</v>
      </c>
      <c r="G302" s="73">
        <v>6641293</v>
      </c>
      <c r="H302" s="72">
        <v>0</v>
      </c>
    </row>
    <row r="303" spans="2:8" x14ac:dyDescent="0.25">
      <c r="B303" s="67" t="s">
        <v>461</v>
      </c>
      <c r="C303" s="67" t="s">
        <v>137</v>
      </c>
      <c r="D303" s="67">
        <v>2009</v>
      </c>
      <c r="E303" s="72">
        <v>0</v>
      </c>
      <c r="F303" s="73">
        <v>0</v>
      </c>
      <c r="G303" s="73">
        <v>6527069</v>
      </c>
      <c r="H303" s="72">
        <v>0</v>
      </c>
    </row>
    <row r="304" spans="2:8" x14ac:dyDescent="0.25">
      <c r="B304" s="67" t="s">
        <v>461</v>
      </c>
      <c r="C304" s="67" t="s">
        <v>137</v>
      </c>
      <c r="D304" s="67">
        <v>2010</v>
      </c>
      <c r="E304" s="72">
        <v>0</v>
      </c>
      <c r="F304" s="73">
        <v>0</v>
      </c>
      <c r="G304" s="73">
        <v>6735067</v>
      </c>
      <c r="H304" s="72">
        <v>0</v>
      </c>
    </row>
    <row r="305" spans="2:8" x14ac:dyDescent="0.25">
      <c r="B305" s="67" t="s">
        <v>461</v>
      </c>
      <c r="C305" s="67" t="s">
        <v>137</v>
      </c>
      <c r="D305" s="67">
        <v>2011</v>
      </c>
      <c r="E305" s="72">
        <v>0</v>
      </c>
      <c r="F305" s="73">
        <v>0</v>
      </c>
      <c r="G305" s="73">
        <v>6815590</v>
      </c>
      <c r="H305" s="72">
        <v>0</v>
      </c>
    </row>
    <row r="306" spans="2:8" x14ac:dyDescent="0.25">
      <c r="B306" s="67" t="s">
        <v>461</v>
      </c>
      <c r="C306" s="67" t="s">
        <v>137</v>
      </c>
      <c r="D306" s="67">
        <v>2012</v>
      </c>
      <c r="E306" s="72">
        <v>0</v>
      </c>
      <c r="F306" s="73">
        <v>0</v>
      </c>
      <c r="G306" s="73">
        <v>6794407</v>
      </c>
      <c r="H306" s="72">
        <v>0</v>
      </c>
    </row>
    <row r="307" spans="2:8" x14ac:dyDescent="0.25">
      <c r="B307" s="67" t="s">
        <v>461</v>
      </c>
      <c r="C307" s="67" t="s">
        <v>137</v>
      </c>
      <c r="D307" s="67">
        <v>2013</v>
      </c>
      <c r="E307" s="72">
        <v>0</v>
      </c>
      <c r="F307" s="73">
        <v>0</v>
      </c>
      <c r="G307" s="73">
        <v>6973710</v>
      </c>
      <c r="H307" s="72">
        <v>0</v>
      </c>
    </row>
    <row r="308" spans="2:8" x14ac:dyDescent="0.25">
      <c r="B308" s="67" t="s">
        <v>461</v>
      </c>
      <c r="C308" s="67" t="s">
        <v>137</v>
      </c>
      <c r="D308" s="67">
        <v>2014</v>
      </c>
      <c r="E308" s="72">
        <v>0</v>
      </c>
      <c r="F308" s="73">
        <v>0</v>
      </c>
      <c r="G308" s="73">
        <v>7173730</v>
      </c>
      <c r="H308" s="72">
        <v>0</v>
      </c>
    </row>
    <row r="309" spans="2:8" x14ac:dyDescent="0.25">
      <c r="B309" s="67" t="s">
        <v>461</v>
      </c>
      <c r="C309" s="67" t="s">
        <v>137</v>
      </c>
      <c r="D309" s="67">
        <v>2015</v>
      </c>
      <c r="E309" s="72">
        <v>0</v>
      </c>
      <c r="F309" s="73">
        <v>0</v>
      </c>
      <c r="G309" s="73">
        <v>7258314</v>
      </c>
      <c r="H309" s="72">
        <v>0</v>
      </c>
    </row>
    <row r="310" spans="2:8" x14ac:dyDescent="0.25">
      <c r="B310" s="67" t="s">
        <v>461</v>
      </c>
      <c r="C310" s="67" t="s">
        <v>137</v>
      </c>
      <c r="D310" s="67">
        <v>2016</v>
      </c>
      <c r="E310" s="72">
        <v>0</v>
      </c>
      <c r="F310" s="73">
        <v>0</v>
      </c>
      <c r="G310" s="73">
        <v>7348911</v>
      </c>
      <c r="H310" s="72">
        <v>0</v>
      </c>
    </row>
    <row r="311" spans="2:8" x14ac:dyDescent="0.25">
      <c r="B311" s="67" t="s">
        <v>461</v>
      </c>
      <c r="C311" s="67" t="s">
        <v>137</v>
      </c>
      <c r="D311" s="67">
        <v>2017</v>
      </c>
      <c r="E311" s="72">
        <v>0</v>
      </c>
      <c r="F311" s="73">
        <v>0</v>
      </c>
      <c r="G311" s="73">
        <v>7408771</v>
      </c>
      <c r="H311" s="72">
        <v>0</v>
      </c>
    </row>
    <row r="312" spans="2:8" x14ac:dyDescent="0.25">
      <c r="B312" s="67" t="s">
        <v>461</v>
      </c>
      <c r="C312" s="67" t="s">
        <v>137</v>
      </c>
      <c r="D312" s="67">
        <v>2018</v>
      </c>
      <c r="E312" s="72">
        <v>0</v>
      </c>
      <c r="F312" s="73">
        <v>0</v>
      </c>
      <c r="G312" s="73">
        <v>7552902</v>
      </c>
      <c r="H312" s="72">
        <v>0</v>
      </c>
    </row>
    <row r="313" spans="2:8" x14ac:dyDescent="0.25">
      <c r="B313" s="67" t="s">
        <v>461</v>
      </c>
      <c r="C313" s="67" t="s">
        <v>137</v>
      </c>
      <c r="D313" s="67">
        <v>2019</v>
      </c>
      <c r="E313" s="72">
        <v>0</v>
      </c>
      <c r="F313" s="73">
        <v>0</v>
      </c>
      <c r="G313" s="73">
        <v>7460380</v>
      </c>
      <c r="H313" s="72">
        <v>0</v>
      </c>
    </row>
    <row r="314" spans="2:8" x14ac:dyDescent="0.25">
      <c r="B314" s="67" t="s">
        <v>461</v>
      </c>
      <c r="C314" s="67" t="s">
        <v>137</v>
      </c>
      <c r="D314" s="67">
        <v>2020</v>
      </c>
      <c r="E314" s="72">
        <v>0</v>
      </c>
      <c r="F314" s="73">
        <v>0</v>
      </c>
      <c r="G314" s="73">
        <v>6400888</v>
      </c>
      <c r="H314" s="72">
        <v>0</v>
      </c>
    </row>
    <row r="315" spans="2:8" x14ac:dyDescent="0.25">
      <c r="B315" s="67" t="s">
        <v>461</v>
      </c>
      <c r="C315" s="67" t="s">
        <v>142</v>
      </c>
      <c r="D315" s="67">
        <v>1982</v>
      </c>
      <c r="E315" s="72" t="s">
        <v>462</v>
      </c>
      <c r="F315" s="73" t="s">
        <v>462</v>
      </c>
      <c r="G315" s="73">
        <v>4887757</v>
      </c>
      <c r="H315" s="72" t="s">
        <v>462</v>
      </c>
    </row>
    <row r="316" spans="2:8" x14ac:dyDescent="0.25">
      <c r="B316" s="67" t="s">
        <v>461</v>
      </c>
      <c r="C316" s="67" t="s">
        <v>142</v>
      </c>
      <c r="D316" s="67">
        <v>1983</v>
      </c>
      <c r="E316" s="72">
        <v>0.43662678108394937</v>
      </c>
      <c r="F316" s="73">
        <v>197747.83252613959</v>
      </c>
      <c r="G316" s="73">
        <v>4795353</v>
      </c>
      <c r="H316" s="72">
        <v>4.1237388055924057E-2</v>
      </c>
    </row>
    <row r="317" spans="2:8" x14ac:dyDescent="0.25">
      <c r="B317" s="67" t="s">
        <v>461</v>
      </c>
      <c r="C317" s="67" t="s">
        <v>142</v>
      </c>
      <c r="D317" s="67">
        <v>1984</v>
      </c>
      <c r="E317" s="72">
        <v>0.4550909242956408</v>
      </c>
      <c r="F317" s="73">
        <v>217696.83945513843</v>
      </c>
      <c r="G317" s="73">
        <v>5006527</v>
      </c>
      <c r="H317" s="72">
        <v>4.3482605697550102E-2</v>
      </c>
    </row>
    <row r="318" spans="2:8" x14ac:dyDescent="0.25">
      <c r="B318" s="67" t="s">
        <v>461</v>
      </c>
      <c r="C318" s="67" t="s">
        <v>142</v>
      </c>
      <c r="D318" s="67">
        <v>1985</v>
      </c>
      <c r="E318" s="72">
        <v>0.45321623959503854</v>
      </c>
      <c r="F318" s="73">
        <v>226434.08476151476</v>
      </c>
      <c r="G318" s="73">
        <v>5018612</v>
      </c>
      <c r="H318" s="72">
        <v>4.5118866483704015E-2</v>
      </c>
    </row>
    <row r="319" spans="2:8" x14ac:dyDescent="0.25">
      <c r="B319" s="67" t="s">
        <v>461</v>
      </c>
      <c r="C319" s="67" t="s">
        <v>142</v>
      </c>
      <c r="D319" s="67">
        <v>1986</v>
      </c>
      <c r="E319" s="72">
        <v>0.49414323271531019</v>
      </c>
      <c r="F319" s="73">
        <v>267389.79780044319</v>
      </c>
      <c r="G319" s="73">
        <v>5300676</v>
      </c>
      <c r="H319" s="72">
        <v>5.0444471195832986E-2</v>
      </c>
    </row>
    <row r="320" spans="2:8" x14ac:dyDescent="0.25">
      <c r="B320" s="67" t="s">
        <v>461</v>
      </c>
      <c r="C320" s="67" t="s">
        <v>142</v>
      </c>
      <c r="D320" s="67">
        <v>1987</v>
      </c>
      <c r="E320" s="72">
        <v>0.49500917527467142</v>
      </c>
      <c r="F320" s="73">
        <v>274821.17396569316</v>
      </c>
      <c r="G320" s="73">
        <v>5338657</v>
      </c>
      <c r="H320" s="72">
        <v>5.1477585835855939E-2</v>
      </c>
    </row>
    <row r="321" spans="2:8" x14ac:dyDescent="0.25">
      <c r="B321" s="67" t="s">
        <v>461</v>
      </c>
      <c r="C321" s="67" t="s">
        <v>142</v>
      </c>
      <c r="D321" s="67">
        <v>1988</v>
      </c>
      <c r="E321" s="72">
        <v>0.49217629253821477</v>
      </c>
      <c r="F321" s="73">
        <v>287137.61777196464</v>
      </c>
      <c r="G321" s="73">
        <v>5498146</v>
      </c>
      <c r="H321" s="72">
        <v>5.2224443980200715E-2</v>
      </c>
    </row>
    <row r="322" spans="2:8" x14ac:dyDescent="0.25">
      <c r="B322" s="67" t="s">
        <v>461</v>
      </c>
      <c r="C322" s="67" t="s">
        <v>142</v>
      </c>
      <c r="D322" s="67">
        <v>1989</v>
      </c>
      <c r="E322" s="72">
        <v>0.51216319140269728</v>
      </c>
      <c r="F322" s="73">
        <v>294645.94752439752</v>
      </c>
      <c r="G322" s="73">
        <v>5538702</v>
      </c>
      <c r="H322" s="72">
        <v>5.3197653082689325E-2</v>
      </c>
    </row>
    <row r="323" spans="2:8" x14ac:dyDescent="0.25">
      <c r="B323" s="67" t="s">
        <v>461</v>
      </c>
      <c r="C323" s="67" t="s">
        <v>142</v>
      </c>
      <c r="D323" s="67">
        <v>1990</v>
      </c>
      <c r="E323" s="72">
        <v>0.49138808835102199</v>
      </c>
      <c r="F323" s="73">
        <v>277205.77950528532</v>
      </c>
      <c r="G323" s="73">
        <v>5574458</v>
      </c>
      <c r="H323" s="72">
        <v>4.9727844304376372E-2</v>
      </c>
    </row>
    <row r="324" spans="2:8" x14ac:dyDescent="0.25">
      <c r="B324" s="67" t="s">
        <v>461</v>
      </c>
      <c r="C324" s="67" t="s">
        <v>142</v>
      </c>
      <c r="D324" s="67">
        <v>1991</v>
      </c>
      <c r="E324" s="72">
        <v>0.49927052833871632</v>
      </c>
      <c r="F324" s="73">
        <v>282227.64425930957</v>
      </c>
      <c r="G324" s="73">
        <v>5568548</v>
      </c>
      <c r="H324" s="72">
        <v>5.0682447966563196E-2</v>
      </c>
    </row>
    <row r="325" spans="2:8" x14ac:dyDescent="0.25">
      <c r="B325" s="67" t="s">
        <v>461</v>
      </c>
      <c r="C325" s="67" t="s">
        <v>142</v>
      </c>
      <c r="D325" s="67">
        <v>1992</v>
      </c>
      <c r="E325" s="72">
        <v>0.4830120603769153</v>
      </c>
      <c r="F325" s="73">
        <v>280657.05575436889</v>
      </c>
      <c r="G325" s="73">
        <v>5635507</v>
      </c>
      <c r="H325" s="72">
        <v>4.9801562797166056E-2</v>
      </c>
    </row>
    <row r="326" spans="2:8" x14ac:dyDescent="0.25">
      <c r="B326" s="67" t="s">
        <v>461</v>
      </c>
      <c r="C326" s="67" t="s">
        <v>142</v>
      </c>
      <c r="D326" s="67">
        <v>1993</v>
      </c>
      <c r="E326" s="72">
        <v>0.47408129996986009</v>
      </c>
      <c r="F326" s="73">
        <v>289117.05854271929</v>
      </c>
      <c r="G326" s="73">
        <v>5762251</v>
      </c>
      <c r="H326" s="72">
        <v>5.0174325717973631E-2</v>
      </c>
    </row>
    <row r="327" spans="2:8" x14ac:dyDescent="0.25">
      <c r="B327" s="67" t="s">
        <v>461</v>
      </c>
      <c r="C327" s="67" t="s">
        <v>142</v>
      </c>
      <c r="D327" s="67">
        <v>1994</v>
      </c>
      <c r="E327" s="72">
        <v>0.48248551952401592</v>
      </c>
      <c r="F327" s="73">
        <v>290559.5346546357</v>
      </c>
      <c r="G327" s="73">
        <v>5763584</v>
      </c>
      <c r="H327" s="72">
        <v>5.0412995569186762E-2</v>
      </c>
    </row>
    <row r="328" spans="2:8" x14ac:dyDescent="0.25">
      <c r="B328" s="67" t="s">
        <v>461</v>
      </c>
      <c r="C328" s="67" t="s">
        <v>142</v>
      </c>
      <c r="D328" s="67">
        <v>1995</v>
      </c>
      <c r="E328" s="72">
        <v>0.47571481288253781</v>
      </c>
      <c r="F328" s="73">
        <v>310199.35803631641</v>
      </c>
      <c r="G328" s="73">
        <v>5837945</v>
      </c>
      <c r="H328" s="72">
        <v>5.3135025772993137E-2</v>
      </c>
    </row>
    <row r="329" spans="2:8" x14ac:dyDescent="0.25">
      <c r="B329" s="67" t="s">
        <v>461</v>
      </c>
      <c r="C329" s="67" t="s">
        <v>142</v>
      </c>
      <c r="D329" s="67">
        <v>1996</v>
      </c>
      <c r="E329" s="72">
        <v>0.43616397181446059</v>
      </c>
      <c r="F329" s="73">
        <v>271382.09559090104</v>
      </c>
      <c r="G329" s="73">
        <v>5974675</v>
      </c>
      <c r="H329" s="72">
        <v>4.5422068244867046E-2</v>
      </c>
    </row>
    <row r="330" spans="2:8" x14ac:dyDescent="0.25">
      <c r="B330" s="67" t="s">
        <v>461</v>
      </c>
      <c r="C330" s="67" t="s">
        <v>142</v>
      </c>
      <c r="D330" s="67">
        <v>1997</v>
      </c>
      <c r="E330" s="72">
        <v>0.39365717567900221</v>
      </c>
      <c r="F330" s="73">
        <v>270888.09961434314</v>
      </c>
      <c r="G330" s="73">
        <v>6116870</v>
      </c>
      <c r="H330" s="72">
        <v>4.4285410612673333E-2</v>
      </c>
    </row>
    <row r="331" spans="2:8" x14ac:dyDescent="0.25">
      <c r="B331" s="67" t="s">
        <v>461</v>
      </c>
      <c r="C331" s="67" t="s">
        <v>142</v>
      </c>
      <c r="D331" s="67">
        <v>1998</v>
      </c>
      <c r="E331" s="72">
        <v>0.42609671935655746</v>
      </c>
      <c r="F331" s="73">
        <v>302236.36839367723</v>
      </c>
      <c r="G331" s="73">
        <v>6216008</v>
      </c>
      <c r="H331" s="72">
        <v>4.8622261810743687E-2</v>
      </c>
    </row>
    <row r="332" spans="2:8" x14ac:dyDescent="0.25">
      <c r="B332" s="67" t="s">
        <v>461</v>
      </c>
      <c r="C332" s="67" t="s">
        <v>142</v>
      </c>
      <c r="D332" s="67">
        <v>1999</v>
      </c>
      <c r="E332" s="72">
        <v>0.4541582869986987</v>
      </c>
      <c r="F332" s="73">
        <v>324932.08801608899</v>
      </c>
      <c r="G332" s="73">
        <v>6201141</v>
      </c>
      <c r="H332" s="72">
        <v>5.2398758231120529E-2</v>
      </c>
    </row>
    <row r="333" spans="2:8" x14ac:dyDescent="0.25">
      <c r="B333" s="67" t="s">
        <v>461</v>
      </c>
      <c r="C333" s="67" t="s">
        <v>142</v>
      </c>
      <c r="D333" s="67">
        <v>2000</v>
      </c>
      <c r="E333" s="72">
        <v>0.45352112676056339</v>
      </c>
      <c r="F333" s="73">
        <v>327294.85915492958</v>
      </c>
      <c r="G333" s="73">
        <v>6310904</v>
      </c>
      <c r="H333" s="72">
        <v>5.1861802866107545E-2</v>
      </c>
    </row>
    <row r="334" spans="2:8" x14ac:dyDescent="0.25">
      <c r="B334" s="67" t="s">
        <v>461</v>
      </c>
      <c r="C334" s="67" t="s">
        <v>142</v>
      </c>
      <c r="D334" s="67">
        <v>2001</v>
      </c>
      <c r="E334" s="72">
        <v>0.44761175569821543</v>
      </c>
      <c r="F334" s="73">
        <v>321547.72365863714</v>
      </c>
      <c r="G334" s="73">
        <v>6309000</v>
      </c>
      <c r="H334" s="72">
        <v>5.0966511912923944E-2</v>
      </c>
    </row>
    <row r="335" spans="2:8" x14ac:dyDescent="0.25">
      <c r="B335" s="67" t="s">
        <v>461</v>
      </c>
      <c r="C335" s="67" t="s">
        <v>142</v>
      </c>
      <c r="D335" s="67">
        <v>2002</v>
      </c>
      <c r="E335" s="72">
        <v>0.44325207045375015</v>
      </c>
      <c r="F335" s="73">
        <v>320034.20039659395</v>
      </c>
      <c r="G335" s="73">
        <v>6304620</v>
      </c>
      <c r="H335" s="72">
        <v>5.0761854068380644E-2</v>
      </c>
    </row>
    <row r="336" spans="2:8" x14ac:dyDescent="0.25">
      <c r="B336" s="67" t="s">
        <v>461</v>
      </c>
      <c r="C336" s="67" t="s">
        <v>142</v>
      </c>
      <c r="D336" s="67">
        <v>2003</v>
      </c>
      <c r="E336" s="72">
        <v>0.44478596723683156</v>
      </c>
      <c r="F336" s="73">
        <v>330180.19098875334</v>
      </c>
      <c r="G336" s="73">
        <v>6382794</v>
      </c>
      <c r="H336" s="72">
        <v>5.1729726979870154E-2</v>
      </c>
    </row>
    <row r="337" spans="2:8" x14ac:dyDescent="0.25">
      <c r="B337" s="67" t="s">
        <v>461</v>
      </c>
      <c r="C337" s="67" t="s">
        <v>142</v>
      </c>
      <c r="D337" s="67">
        <v>2004</v>
      </c>
      <c r="E337" s="72">
        <v>0.43655580446895281</v>
      </c>
      <c r="F337" s="73">
        <v>341394.49709920154</v>
      </c>
      <c r="G337" s="73">
        <v>6519753</v>
      </c>
      <c r="H337" s="72">
        <v>5.2363102881229022E-2</v>
      </c>
    </row>
    <row r="338" spans="2:8" x14ac:dyDescent="0.25">
      <c r="B338" s="67" t="s">
        <v>461</v>
      </c>
      <c r="C338" s="67" t="s">
        <v>142</v>
      </c>
      <c r="D338" s="67">
        <v>2005</v>
      </c>
      <c r="E338" s="72">
        <v>0.44845661036691903</v>
      </c>
      <c r="F338" s="73">
        <v>369914.36808386719</v>
      </c>
      <c r="G338" s="73">
        <v>6497015</v>
      </c>
      <c r="H338" s="72">
        <v>5.6936049567973476E-2</v>
      </c>
    </row>
    <row r="339" spans="2:8" x14ac:dyDescent="0.25">
      <c r="B339" s="67" t="s">
        <v>461</v>
      </c>
      <c r="C339" s="67" t="s">
        <v>142</v>
      </c>
      <c r="D339" s="67">
        <v>2006</v>
      </c>
      <c r="E339" s="72">
        <v>0.44947755530908878</v>
      </c>
      <c r="F339" s="73">
        <v>410511.89656178857</v>
      </c>
      <c r="G339" s="73">
        <v>6560912</v>
      </c>
      <c r="H339" s="72">
        <v>6.2569334348911945E-2</v>
      </c>
    </row>
    <row r="340" spans="2:8" x14ac:dyDescent="0.25">
      <c r="B340" s="67" t="s">
        <v>461</v>
      </c>
      <c r="C340" s="67" t="s">
        <v>142</v>
      </c>
      <c r="D340" s="67">
        <v>2007</v>
      </c>
      <c r="E340" s="72">
        <v>0.45005312722879642</v>
      </c>
      <c r="F340" s="73">
        <v>425759.70947411325</v>
      </c>
      <c r="G340" s="73">
        <v>6567929</v>
      </c>
      <c r="H340" s="72">
        <v>6.4824042628066361E-2</v>
      </c>
    </row>
    <row r="341" spans="2:8" x14ac:dyDescent="0.25">
      <c r="B341" s="67" t="s">
        <v>461</v>
      </c>
      <c r="C341" s="67" t="s">
        <v>142</v>
      </c>
      <c r="D341" s="67">
        <v>2008</v>
      </c>
      <c r="E341" s="72">
        <v>0.44893573772395967</v>
      </c>
      <c r="F341" s="73">
        <v>485241.61976943404</v>
      </c>
      <c r="G341" s="73">
        <v>6641293</v>
      </c>
      <c r="H341" s="72">
        <v>7.3064329456543176E-2</v>
      </c>
    </row>
    <row r="342" spans="2:8" x14ac:dyDescent="0.25">
      <c r="B342" s="67" t="s">
        <v>461</v>
      </c>
      <c r="C342" s="67" t="s">
        <v>142</v>
      </c>
      <c r="D342" s="67">
        <v>2009</v>
      </c>
      <c r="E342" s="72">
        <v>0.44871422766587332</v>
      </c>
      <c r="F342" s="73">
        <v>523013.67562547163</v>
      </c>
      <c r="G342" s="73">
        <v>6527069</v>
      </c>
      <c r="H342" s="72">
        <v>8.0129944332666264E-2</v>
      </c>
    </row>
    <row r="343" spans="2:8" x14ac:dyDescent="0.25">
      <c r="B343" s="67" t="s">
        <v>461</v>
      </c>
      <c r="C343" s="67" t="s">
        <v>142</v>
      </c>
      <c r="D343" s="67">
        <v>2010</v>
      </c>
      <c r="E343" s="72">
        <v>0.55320976168324631</v>
      </c>
      <c r="F343" s="73">
        <v>693630.44228154304</v>
      </c>
      <c r="G343" s="73">
        <v>6735067</v>
      </c>
      <c r="H343" s="72">
        <v>0.10298790528461603</v>
      </c>
    </row>
    <row r="344" spans="2:8" x14ac:dyDescent="0.25">
      <c r="B344" s="67" t="s">
        <v>461</v>
      </c>
      <c r="C344" s="67" t="s">
        <v>142</v>
      </c>
      <c r="D344" s="67">
        <v>2011</v>
      </c>
      <c r="E344" s="72">
        <v>0.47789799072642969</v>
      </c>
      <c r="F344" s="73">
        <v>629705.15486862441</v>
      </c>
      <c r="G344" s="73">
        <v>6815590</v>
      </c>
      <c r="H344" s="72">
        <v>9.2391877279681497E-2</v>
      </c>
    </row>
    <row r="345" spans="2:8" x14ac:dyDescent="0.25">
      <c r="B345" s="67" t="s">
        <v>461</v>
      </c>
      <c r="C345" s="67" t="s">
        <v>142</v>
      </c>
      <c r="D345" s="67">
        <v>2012</v>
      </c>
      <c r="E345" s="72">
        <v>0.34505975425012625</v>
      </c>
      <c r="F345" s="73">
        <v>441780.3484261909</v>
      </c>
      <c r="G345" s="73">
        <v>6794407</v>
      </c>
      <c r="H345" s="72">
        <v>6.5021178217052777E-2</v>
      </c>
    </row>
    <row r="346" spans="2:8" x14ac:dyDescent="0.25">
      <c r="B346" s="67" t="s">
        <v>461</v>
      </c>
      <c r="C346" s="67" t="s">
        <v>142</v>
      </c>
      <c r="D346" s="67">
        <v>2013</v>
      </c>
      <c r="E346" s="72">
        <v>0.46009897927621402</v>
      </c>
      <c r="F346" s="73">
        <v>602667.54948963807</v>
      </c>
      <c r="G346" s="73">
        <v>6973710</v>
      </c>
      <c r="H346" s="72">
        <v>8.6419932788951367E-2</v>
      </c>
    </row>
    <row r="347" spans="2:8" x14ac:dyDescent="0.25">
      <c r="B347" s="67" t="s">
        <v>461</v>
      </c>
      <c r="C347" s="67" t="s">
        <v>142</v>
      </c>
      <c r="D347" s="67">
        <v>2014</v>
      </c>
      <c r="E347" s="72">
        <v>0.45969919012726573</v>
      </c>
      <c r="F347" s="73">
        <v>613970.10104126495</v>
      </c>
      <c r="G347" s="73">
        <v>7173730</v>
      </c>
      <c r="H347" s="72">
        <v>8.5585894791310096E-2</v>
      </c>
    </row>
    <row r="348" spans="2:8" x14ac:dyDescent="0.25">
      <c r="B348" s="67" t="s">
        <v>461</v>
      </c>
      <c r="C348" s="67" t="s">
        <v>142</v>
      </c>
      <c r="D348" s="67">
        <v>2015</v>
      </c>
      <c r="E348" s="72">
        <v>0.46984627512810406</v>
      </c>
      <c r="F348" s="73">
        <v>651583.28419392987</v>
      </c>
      <c r="G348" s="73">
        <v>7258314</v>
      </c>
      <c r="H348" s="72">
        <v>8.9770611218242952E-2</v>
      </c>
    </row>
    <row r="349" spans="2:8" x14ac:dyDescent="0.25">
      <c r="B349" s="67" t="s">
        <v>461</v>
      </c>
      <c r="C349" s="67" t="s">
        <v>142</v>
      </c>
      <c r="D349" s="67">
        <v>2016</v>
      </c>
      <c r="E349" s="72">
        <v>0.47045009784735814</v>
      </c>
      <c r="F349" s="73">
        <v>670437.02309197653</v>
      </c>
      <c r="G349" s="73">
        <v>7348911</v>
      </c>
      <c r="H349" s="72">
        <v>9.1229438360591997E-2</v>
      </c>
    </row>
    <row r="350" spans="2:8" x14ac:dyDescent="0.25">
      <c r="B350" s="67" t="s">
        <v>461</v>
      </c>
      <c r="C350" s="67" t="s">
        <v>142</v>
      </c>
      <c r="D350" s="67">
        <v>2017</v>
      </c>
      <c r="E350" s="72">
        <v>0.45878136200716846</v>
      </c>
      <c r="F350" s="73">
        <v>648249.34767025092</v>
      </c>
      <c r="G350" s="73">
        <v>7408771</v>
      </c>
      <c r="H350" s="72">
        <v>8.7497554948081258E-2</v>
      </c>
    </row>
    <row r="351" spans="2:8" x14ac:dyDescent="0.25">
      <c r="B351" s="67" t="s">
        <v>461</v>
      </c>
      <c r="C351" s="67" t="s">
        <v>142</v>
      </c>
      <c r="D351" s="67">
        <v>2018</v>
      </c>
      <c r="E351" s="72">
        <v>0.49121373109930527</v>
      </c>
      <c r="F351" s="73">
        <v>693704.31140171643</v>
      </c>
      <c r="G351" s="73">
        <v>7552902</v>
      </c>
      <c r="H351" s="72">
        <v>9.1846062798341149E-2</v>
      </c>
    </row>
    <row r="352" spans="2:8" x14ac:dyDescent="0.25">
      <c r="B352" s="67" t="s">
        <v>461</v>
      </c>
      <c r="C352" s="67" t="s">
        <v>142</v>
      </c>
      <c r="D352" s="67">
        <v>2019</v>
      </c>
      <c r="E352" s="72">
        <v>0.49101307189542481</v>
      </c>
      <c r="F352" s="73">
        <v>687851.86519607843</v>
      </c>
      <c r="G352" s="73">
        <v>7460380</v>
      </c>
      <c r="H352" s="72">
        <v>9.2200647312345813E-2</v>
      </c>
    </row>
    <row r="353" spans="2:8" x14ac:dyDescent="0.25">
      <c r="B353" s="67" t="s">
        <v>461</v>
      </c>
      <c r="C353" s="67" t="s">
        <v>142</v>
      </c>
      <c r="D353" s="67">
        <v>2020</v>
      </c>
      <c r="E353" s="72">
        <v>0.49101307189542481</v>
      </c>
      <c r="F353" s="73">
        <v>573038.76960784313</v>
      </c>
      <c r="G353" s="73">
        <v>6400888</v>
      </c>
      <c r="H353" s="72">
        <v>8.9524886173268953E-2</v>
      </c>
    </row>
    <row r="354" spans="2:8" x14ac:dyDescent="0.25">
      <c r="B354" s="67" t="s">
        <v>461</v>
      </c>
      <c r="C354" s="67" t="s">
        <v>150</v>
      </c>
      <c r="D354" s="67">
        <v>1982</v>
      </c>
      <c r="E354" s="72" t="s">
        <v>462</v>
      </c>
      <c r="F354" s="73" t="s">
        <v>462</v>
      </c>
      <c r="G354" s="73">
        <v>4887757</v>
      </c>
      <c r="H354" s="72" t="s">
        <v>462</v>
      </c>
    </row>
    <row r="355" spans="2:8" x14ac:dyDescent="0.25">
      <c r="B355" s="67" t="s">
        <v>461</v>
      </c>
      <c r="C355" s="67" t="s">
        <v>150</v>
      </c>
      <c r="D355" s="67">
        <v>1983</v>
      </c>
      <c r="E355" s="72">
        <v>3.2214810789651875E-2</v>
      </c>
      <c r="F355" s="73">
        <v>14590.055591822545</v>
      </c>
      <c r="G355" s="73">
        <v>4795353</v>
      </c>
      <c r="H355" s="72">
        <v>3.0425404744598666E-3</v>
      </c>
    </row>
    <row r="356" spans="2:8" x14ac:dyDescent="0.25">
      <c r="B356" s="67" t="s">
        <v>461</v>
      </c>
      <c r="C356" s="67" t="s">
        <v>150</v>
      </c>
      <c r="D356" s="67">
        <v>1984</v>
      </c>
      <c r="E356" s="72">
        <v>3.2943585377102687E-2</v>
      </c>
      <c r="F356" s="73">
        <v>15758.860557405464</v>
      </c>
      <c r="G356" s="73">
        <v>5006527</v>
      </c>
      <c r="H356" s="72">
        <v>3.1476631520024685E-3</v>
      </c>
    </row>
    <row r="357" spans="2:8" x14ac:dyDescent="0.25">
      <c r="B357" s="67" t="s">
        <v>461</v>
      </c>
      <c r="C357" s="67" t="s">
        <v>150</v>
      </c>
      <c r="D357" s="67">
        <v>1985</v>
      </c>
      <c r="E357" s="72">
        <v>3.2808792251572773E-2</v>
      </c>
      <c r="F357" s="73">
        <v>16391.797549561783</v>
      </c>
      <c r="G357" s="73">
        <v>5018612</v>
      </c>
      <c r="H357" s="72">
        <v>3.2662014018142432E-3</v>
      </c>
    </row>
    <row r="358" spans="2:8" x14ac:dyDescent="0.25">
      <c r="B358" s="67" t="s">
        <v>461</v>
      </c>
      <c r="C358" s="67" t="s">
        <v>150</v>
      </c>
      <c r="D358" s="67">
        <v>1986</v>
      </c>
      <c r="E358" s="72">
        <v>3.7095153542277465E-2</v>
      </c>
      <c r="F358" s="73">
        <v>20072.855294490098</v>
      </c>
      <c r="G358" s="73">
        <v>5300676</v>
      </c>
      <c r="H358" s="72">
        <v>3.7868481858710284E-3</v>
      </c>
    </row>
    <row r="359" spans="2:8" x14ac:dyDescent="0.25">
      <c r="B359" s="67" t="s">
        <v>461</v>
      </c>
      <c r="C359" s="67" t="s">
        <v>150</v>
      </c>
      <c r="D359" s="67">
        <v>1987</v>
      </c>
      <c r="E359" s="72">
        <v>3.755718149922193E-2</v>
      </c>
      <c r="F359" s="73">
        <v>20851.146253464027</v>
      </c>
      <c r="G359" s="73">
        <v>5338657</v>
      </c>
      <c r="H359" s="72">
        <v>3.9056913102797253E-3</v>
      </c>
    </row>
    <row r="360" spans="2:8" x14ac:dyDescent="0.25">
      <c r="B360" s="67" t="s">
        <v>461</v>
      </c>
      <c r="C360" s="67" t="s">
        <v>150</v>
      </c>
      <c r="D360" s="67">
        <v>1988</v>
      </c>
      <c r="E360" s="72">
        <v>3.6151601130042184E-2</v>
      </c>
      <c r="F360" s="73">
        <v>21090.98870567113</v>
      </c>
      <c r="G360" s="73">
        <v>5498146</v>
      </c>
      <c r="H360" s="72">
        <v>3.836018306111029E-3</v>
      </c>
    </row>
    <row r="361" spans="2:8" x14ac:dyDescent="0.25">
      <c r="B361" s="67" t="s">
        <v>461</v>
      </c>
      <c r="C361" s="67" t="s">
        <v>150</v>
      </c>
      <c r="D361" s="67">
        <v>1989</v>
      </c>
      <c r="E361" s="72">
        <v>3.8151646867798615E-2</v>
      </c>
      <c r="F361" s="73">
        <v>21948.527988103939</v>
      </c>
      <c r="G361" s="73">
        <v>5538702</v>
      </c>
      <c r="H361" s="72">
        <v>3.9627566148357392E-3</v>
      </c>
    </row>
    <row r="362" spans="2:8" x14ac:dyDescent="0.25">
      <c r="B362" s="67" t="s">
        <v>461</v>
      </c>
      <c r="C362" s="67" t="s">
        <v>150</v>
      </c>
      <c r="D362" s="67">
        <v>1990</v>
      </c>
      <c r="E362" s="72">
        <v>3.7685837037667223E-2</v>
      </c>
      <c r="F362" s="73">
        <v>21259.635876385135</v>
      </c>
      <c r="G362" s="73">
        <v>5574458</v>
      </c>
      <c r="H362" s="72">
        <v>3.8137583737082844E-3</v>
      </c>
    </row>
    <row r="363" spans="2:8" x14ac:dyDescent="0.25">
      <c r="B363" s="67" t="s">
        <v>461</v>
      </c>
      <c r="C363" s="67" t="s">
        <v>150</v>
      </c>
      <c r="D363" s="67">
        <v>1991</v>
      </c>
      <c r="E363" s="72">
        <v>3.8033143167617495E-2</v>
      </c>
      <c r="F363" s="73">
        <v>21499.375169790819</v>
      </c>
      <c r="G363" s="73">
        <v>5568548</v>
      </c>
      <c r="H363" s="72">
        <v>3.8608583727375288E-3</v>
      </c>
    </row>
    <row r="364" spans="2:8" x14ac:dyDescent="0.25">
      <c r="B364" s="67" t="s">
        <v>461</v>
      </c>
      <c r="C364" s="67" t="s">
        <v>150</v>
      </c>
      <c r="D364" s="67">
        <v>1992</v>
      </c>
      <c r="E364" s="72">
        <v>3.8559279182882551E-2</v>
      </c>
      <c r="F364" s="73">
        <v>22405.100524889003</v>
      </c>
      <c r="G364" s="73">
        <v>5635507</v>
      </c>
      <c r="H364" s="72">
        <v>3.9757027229118877E-3</v>
      </c>
    </row>
    <row r="365" spans="2:8" x14ac:dyDescent="0.25">
      <c r="B365" s="67" t="s">
        <v>461</v>
      </c>
      <c r="C365" s="67" t="s">
        <v>150</v>
      </c>
      <c r="D365" s="67">
        <v>1993</v>
      </c>
      <c r="E365" s="72">
        <v>3.4353012856453022E-2</v>
      </c>
      <c r="F365" s="73">
        <v>20950.081831469306</v>
      </c>
      <c r="G365" s="73">
        <v>5762251</v>
      </c>
      <c r="H365" s="72">
        <v>3.6357461400881889E-3</v>
      </c>
    </row>
    <row r="366" spans="2:8" x14ac:dyDescent="0.25">
      <c r="B366" s="67" t="s">
        <v>461</v>
      </c>
      <c r="C366" s="67" t="s">
        <v>150</v>
      </c>
      <c r="D366" s="67">
        <v>1994</v>
      </c>
      <c r="E366" s="72">
        <v>3.480567923611385E-2</v>
      </c>
      <c r="F366" s="73">
        <v>20960.467315497066</v>
      </c>
      <c r="G366" s="73">
        <v>5763584</v>
      </c>
      <c r="H366" s="72">
        <v>3.6367071800284452E-3</v>
      </c>
    </row>
    <row r="367" spans="2:8" x14ac:dyDescent="0.25">
      <c r="B367" s="67" t="s">
        <v>461</v>
      </c>
      <c r="C367" s="67" t="s">
        <v>150</v>
      </c>
      <c r="D367" s="67">
        <v>1995</v>
      </c>
      <c r="E367" s="72">
        <v>3.3720589919452329E-2</v>
      </c>
      <c r="F367" s="73">
        <v>21988.185068777279</v>
      </c>
      <c r="G367" s="73">
        <v>5837945</v>
      </c>
      <c r="H367" s="72">
        <v>3.7664255262386472E-3</v>
      </c>
    </row>
    <row r="368" spans="2:8" x14ac:dyDescent="0.25">
      <c r="B368" s="67" t="s">
        <v>461</v>
      </c>
      <c r="C368" s="67" t="s">
        <v>150</v>
      </c>
      <c r="D368" s="67">
        <v>1996</v>
      </c>
      <c r="E368" s="72">
        <v>3.615474362101128E-2</v>
      </c>
      <c r="F368" s="73">
        <v>22495.553790480462</v>
      </c>
      <c r="G368" s="73">
        <v>5974675</v>
      </c>
      <c r="H368" s="72">
        <v>3.7651510400951455E-3</v>
      </c>
    </row>
    <row r="369" spans="2:8" x14ac:dyDescent="0.25">
      <c r="B369" s="67" t="s">
        <v>461</v>
      </c>
      <c r="C369" s="67" t="s">
        <v>150</v>
      </c>
      <c r="D369" s="67">
        <v>1997</v>
      </c>
      <c r="E369" s="72">
        <v>3.8770821367030445E-2</v>
      </c>
      <c r="F369" s="73">
        <v>26679.442848937393</v>
      </c>
      <c r="G369" s="73">
        <v>6116870</v>
      </c>
      <c r="H369" s="72">
        <v>4.3616167825926318E-3</v>
      </c>
    </row>
    <row r="370" spans="2:8" x14ac:dyDescent="0.25">
      <c r="B370" s="67" t="s">
        <v>461</v>
      </c>
      <c r="C370" s="67" t="s">
        <v>150</v>
      </c>
      <c r="D370" s="67">
        <v>1998</v>
      </c>
      <c r="E370" s="72">
        <v>3.6567883693197675E-2</v>
      </c>
      <c r="F370" s="73">
        <v>25938.111853956816</v>
      </c>
      <c r="G370" s="73">
        <v>6216008</v>
      </c>
      <c r="H370" s="72">
        <v>4.1727925469138422E-3</v>
      </c>
    </row>
    <row r="371" spans="2:8" x14ac:dyDescent="0.25">
      <c r="B371" s="67" t="s">
        <v>461</v>
      </c>
      <c r="C371" s="67" t="s">
        <v>150</v>
      </c>
      <c r="D371" s="67">
        <v>1999</v>
      </c>
      <c r="E371" s="72">
        <v>3.4662250088725893E-2</v>
      </c>
      <c r="F371" s="73">
        <v>24799.453448479828</v>
      </c>
      <c r="G371" s="73">
        <v>6201141</v>
      </c>
      <c r="H371" s="72">
        <v>3.9991758691634051E-3</v>
      </c>
    </row>
    <row r="372" spans="2:8" x14ac:dyDescent="0.25">
      <c r="B372" s="67" t="s">
        <v>461</v>
      </c>
      <c r="C372" s="67" t="s">
        <v>150</v>
      </c>
      <c r="D372" s="67">
        <v>2000</v>
      </c>
      <c r="E372" s="72">
        <v>3.4917840375586852E-2</v>
      </c>
      <c r="F372" s="73">
        <v>25199.33245305164</v>
      </c>
      <c r="G372" s="73">
        <v>6310904</v>
      </c>
      <c r="H372" s="72">
        <v>3.9929830105245841E-3</v>
      </c>
    </row>
    <row r="373" spans="2:8" x14ac:dyDescent="0.25">
      <c r="B373" s="67" t="s">
        <v>461</v>
      </c>
      <c r="C373" s="67" t="s">
        <v>150</v>
      </c>
      <c r="D373" s="67">
        <v>2001</v>
      </c>
      <c r="E373" s="72">
        <v>3.5161081335767716E-2</v>
      </c>
      <c r="F373" s="73">
        <v>25258.419871606104</v>
      </c>
      <c r="G373" s="73">
        <v>6309000</v>
      </c>
      <c r="H373" s="72">
        <v>4.0035536331599463E-3</v>
      </c>
    </row>
    <row r="374" spans="2:8" x14ac:dyDescent="0.25">
      <c r="B374" s="67" t="s">
        <v>461</v>
      </c>
      <c r="C374" s="67" t="s">
        <v>150</v>
      </c>
      <c r="D374" s="67">
        <v>2002</v>
      </c>
      <c r="E374" s="72">
        <v>3.4177067537618101E-2</v>
      </c>
      <c r="F374" s="73">
        <v>24676.321241105798</v>
      </c>
      <c r="G374" s="73">
        <v>6304620</v>
      </c>
      <c r="H374" s="72">
        <v>3.914006116325139E-3</v>
      </c>
    </row>
    <row r="375" spans="2:8" x14ac:dyDescent="0.25">
      <c r="B375" s="67" t="s">
        <v>461</v>
      </c>
      <c r="C375" s="67" t="s">
        <v>150</v>
      </c>
      <c r="D375" s="67">
        <v>2003</v>
      </c>
      <c r="E375" s="72">
        <v>3.4295339052734644E-2</v>
      </c>
      <c r="F375" s="73">
        <v>25458.630515711771</v>
      </c>
      <c r="G375" s="73">
        <v>6382794</v>
      </c>
      <c r="H375" s="72">
        <v>3.988634211868936E-3</v>
      </c>
    </row>
    <row r="376" spans="2:8" x14ac:dyDescent="0.25">
      <c r="B376" s="67" t="s">
        <v>461</v>
      </c>
      <c r="C376" s="67" t="s">
        <v>150</v>
      </c>
      <c r="D376" s="67">
        <v>2004</v>
      </c>
      <c r="E376" s="72">
        <v>3.3660750186685046E-2</v>
      </c>
      <c r="F376" s="73">
        <v>26323.312539491068</v>
      </c>
      <c r="G376" s="73">
        <v>6519753</v>
      </c>
      <c r="H376" s="72">
        <v>4.03747082742108E-3</v>
      </c>
    </row>
    <row r="377" spans="2:8" x14ac:dyDescent="0.25">
      <c r="B377" s="67" t="s">
        <v>461</v>
      </c>
      <c r="C377" s="67" t="s">
        <v>150</v>
      </c>
      <c r="D377" s="67">
        <v>2005</v>
      </c>
      <c r="E377" s="72">
        <v>3.4129295282469427E-2</v>
      </c>
      <c r="F377" s="73">
        <v>28151.924635993015</v>
      </c>
      <c r="G377" s="73">
        <v>6497015</v>
      </c>
      <c r="H377" s="72">
        <v>4.3330552008873325E-3</v>
      </c>
    </row>
    <row r="378" spans="2:8" x14ac:dyDescent="0.25">
      <c r="B378" s="67" t="s">
        <v>461</v>
      </c>
      <c r="C378" s="67" t="s">
        <v>150</v>
      </c>
      <c r="D378" s="67">
        <v>2006</v>
      </c>
      <c r="E378" s="72">
        <v>3.4206993170276111E-2</v>
      </c>
      <c r="F378" s="73">
        <v>31241.554725351703</v>
      </c>
      <c r="G378" s="73">
        <v>6560912</v>
      </c>
      <c r="H378" s="72">
        <v>4.7617701205795327E-3</v>
      </c>
    </row>
    <row r="379" spans="2:8" x14ac:dyDescent="0.25">
      <c r="B379" s="67" t="s">
        <v>461</v>
      </c>
      <c r="C379" s="67" t="s">
        <v>150</v>
      </c>
      <c r="D379" s="67">
        <v>2007</v>
      </c>
      <c r="E379" s="72">
        <v>3.4569087230543062E-2</v>
      </c>
      <c r="F379" s="73">
        <v>32703.082470925579</v>
      </c>
      <c r="G379" s="73">
        <v>6567929</v>
      </c>
      <c r="H379" s="72">
        <v>4.9792076727573605E-3</v>
      </c>
    </row>
    <row r="380" spans="2:8" x14ac:dyDescent="0.25">
      <c r="B380" s="67" t="s">
        <v>461</v>
      </c>
      <c r="C380" s="67" t="s">
        <v>150</v>
      </c>
      <c r="D380" s="67">
        <v>2008</v>
      </c>
      <c r="E380" s="72">
        <v>3.6966053953596423E-2</v>
      </c>
      <c r="F380" s="73">
        <v>39955.535702877722</v>
      </c>
      <c r="G380" s="73">
        <v>6641293</v>
      </c>
      <c r="H380" s="72">
        <v>6.0162284216157486E-3</v>
      </c>
    </row>
    <row r="381" spans="2:8" x14ac:dyDescent="0.25">
      <c r="B381" s="67" t="s">
        <v>461</v>
      </c>
      <c r="C381" s="67" t="s">
        <v>150</v>
      </c>
      <c r="D381" s="67">
        <v>2009</v>
      </c>
      <c r="E381" s="72">
        <v>3.7441225982469378E-2</v>
      </c>
      <c r="F381" s="73">
        <v>43640.856504324605</v>
      </c>
      <c r="G381" s="73">
        <v>6527069</v>
      </c>
      <c r="H381" s="72">
        <v>6.6861337767878054E-3</v>
      </c>
    </row>
    <row r="382" spans="2:8" x14ac:dyDescent="0.25">
      <c r="B382" s="67" t="s">
        <v>461</v>
      </c>
      <c r="C382" s="67" t="s">
        <v>150</v>
      </c>
      <c r="D382" s="67">
        <v>2010</v>
      </c>
      <c r="E382" s="72">
        <v>4.7448650969727328E-2</v>
      </c>
      <c r="F382" s="73">
        <v>59492.494596722245</v>
      </c>
      <c r="G382" s="73">
        <v>6735067</v>
      </c>
      <c r="H382" s="72">
        <v>8.8332446576585271E-3</v>
      </c>
    </row>
    <row r="383" spans="2:8" x14ac:dyDescent="0.25">
      <c r="B383" s="67" t="s">
        <v>461</v>
      </c>
      <c r="C383" s="67" t="s">
        <v>150</v>
      </c>
      <c r="D383" s="67">
        <v>2011</v>
      </c>
      <c r="E383" s="72">
        <v>4.098918083462133E-2</v>
      </c>
      <c r="F383" s="73">
        <v>54009.640061823804</v>
      </c>
      <c r="G383" s="73">
        <v>6815590</v>
      </c>
      <c r="H383" s="72">
        <v>7.9244262142857489E-3</v>
      </c>
    </row>
    <row r="384" spans="2:8" x14ac:dyDescent="0.25">
      <c r="B384" s="67" t="s">
        <v>461</v>
      </c>
      <c r="C384" s="67" t="s">
        <v>150</v>
      </c>
      <c r="D384" s="67">
        <v>2012</v>
      </c>
      <c r="E384" s="72">
        <v>0</v>
      </c>
      <c r="F384" s="73">
        <v>0</v>
      </c>
      <c r="G384" s="73">
        <v>6794407</v>
      </c>
      <c r="H384" s="72">
        <v>0</v>
      </c>
    </row>
    <row r="385" spans="2:8" x14ac:dyDescent="0.25">
      <c r="B385" s="67" t="s">
        <v>461</v>
      </c>
      <c r="C385" s="67" t="s">
        <v>150</v>
      </c>
      <c r="D385" s="67">
        <v>2013</v>
      </c>
      <c r="E385" s="72">
        <v>0</v>
      </c>
      <c r="F385" s="73">
        <v>0</v>
      </c>
      <c r="G385" s="73">
        <v>6973710</v>
      </c>
      <c r="H385" s="72">
        <v>0</v>
      </c>
    </row>
    <row r="386" spans="2:8" x14ac:dyDescent="0.25">
      <c r="B386" s="67" t="s">
        <v>461</v>
      </c>
      <c r="C386" s="67" t="s">
        <v>150</v>
      </c>
      <c r="D386" s="67">
        <v>2014</v>
      </c>
      <c r="E386" s="72">
        <v>0</v>
      </c>
      <c r="F386" s="73">
        <v>0</v>
      </c>
      <c r="G386" s="73">
        <v>7173730</v>
      </c>
      <c r="H386" s="72">
        <v>0</v>
      </c>
    </row>
    <row r="387" spans="2:8" x14ac:dyDescent="0.25">
      <c r="B387" s="67" t="s">
        <v>461</v>
      </c>
      <c r="C387" s="67" t="s">
        <v>150</v>
      </c>
      <c r="D387" s="67">
        <v>2015</v>
      </c>
      <c r="E387" s="72">
        <v>0</v>
      </c>
      <c r="F387" s="73">
        <v>0</v>
      </c>
      <c r="G387" s="73">
        <v>7258314</v>
      </c>
      <c r="H387" s="72">
        <v>0</v>
      </c>
    </row>
    <row r="388" spans="2:8" x14ac:dyDescent="0.25">
      <c r="B388" s="67" t="s">
        <v>461</v>
      </c>
      <c r="C388" s="67" t="s">
        <v>150</v>
      </c>
      <c r="D388" s="67">
        <v>2016</v>
      </c>
      <c r="E388" s="72">
        <v>0</v>
      </c>
      <c r="F388" s="73">
        <v>0</v>
      </c>
      <c r="G388" s="73">
        <v>7348911</v>
      </c>
      <c r="H388" s="72">
        <v>0</v>
      </c>
    </row>
    <row r="389" spans="2:8" x14ac:dyDescent="0.25">
      <c r="B389" s="67" t="s">
        <v>461</v>
      </c>
      <c r="C389" s="67" t="s">
        <v>150</v>
      </c>
      <c r="D389" s="67">
        <v>2017</v>
      </c>
      <c r="E389" s="72">
        <v>0</v>
      </c>
      <c r="F389" s="73">
        <v>0</v>
      </c>
      <c r="G389" s="73">
        <v>7408771</v>
      </c>
      <c r="H389" s="72">
        <v>0</v>
      </c>
    </row>
    <row r="390" spans="2:8" x14ac:dyDescent="0.25">
      <c r="B390" s="67" t="s">
        <v>461</v>
      </c>
      <c r="C390" s="67" t="s">
        <v>150</v>
      </c>
      <c r="D390" s="67">
        <v>2018</v>
      </c>
      <c r="E390" s="72">
        <v>0</v>
      </c>
      <c r="F390" s="73">
        <v>0</v>
      </c>
      <c r="G390" s="73">
        <v>7552902</v>
      </c>
      <c r="H390" s="72">
        <v>0</v>
      </c>
    </row>
    <row r="391" spans="2:8" x14ac:dyDescent="0.25">
      <c r="B391" s="67" t="s">
        <v>461</v>
      </c>
      <c r="C391" s="67" t="s">
        <v>150</v>
      </c>
      <c r="D391" s="67">
        <v>2019</v>
      </c>
      <c r="E391" s="72">
        <v>0</v>
      </c>
      <c r="F391" s="73">
        <v>0</v>
      </c>
      <c r="G391" s="73">
        <v>7460380</v>
      </c>
      <c r="H391" s="72">
        <v>0</v>
      </c>
    </row>
    <row r="392" spans="2:8" x14ac:dyDescent="0.25">
      <c r="B392" s="67" t="s">
        <v>461</v>
      </c>
      <c r="C392" s="67" t="s">
        <v>150</v>
      </c>
      <c r="D392" s="67">
        <v>2020</v>
      </c>
      <c r="E392" s="72">
        <v>0</v>
      </c>
      <c r="F392" s="73">
        <v>0</v>
      </c>
      <c r="G392" s="73">
        <v>6400888</v>
      </c>
      <c r="H392" s="72">
        <v>0</v>
      </c>
    </row>
    <row r="393" spans="2:8" x14ac:dyDescent="0.25">
      <c r="B393" s="67" t="s">
        <v>461</v>
      </c>
      <c r="C393" s="67" t="s">
        <v>152</v>
      </c>
      <c r="D393" s="67">
        <v>1982</v>
      </c>
      <c r="E393" s="72" t="s">
        <v>462</v>
      </c>
      <c r="F393" s="73" t="s">
        <v>462</v>
      </c>
      <c r="G393" s="73">
        <v>4887757</v>
      </c>
      <c r="H393" s="72" t="s">
        <v>462</v>
      </c>
    </row>
    <row r="394" spans="2:8" x14ac:dyDescent="0.25">
      <c r="B394" s="67" t="s">
        <v>461</v>
      </c>
      <c r="C394" s="67" t="s">
        <v>152</v>
      </c>
      <c r="D394" s="67">
        <v>1983</v>
      </c>
      <c r="E394" s="72">
        <v>8.5186900606975657E-3</v>
      </c>
      <c r="F394" s="73">
        <v>3858.106209799867</v>
      </c>
      <c r="G394" s="73">
        <v>4795353</v>
      </c>
      <c r="H394" s="72">
        <v>8.0455103301047221E-4</v>
      </c>
    </row>
    <row r="395" spans="2:8" x14ac:dyDescent="0.25">
      <c r="B395" s="67" t="s">
        <v>461</v>
      </c>
      <c r="C395" s="67" t="s">
        <v>152</v>
      </c>
      <c r="D395" s="67">
        <v>1984</v>
      </c>
      <c r="E395" s="72">
        <v>8.9739593628203763E-3</v>
      </c>
      <c r="F395" s="73">
        <v>4292.7742268393922</v>
      </c>
      <c r="G395" s="73">
        <v>5006527</v>
      </c>
      <c r="H395" s="72">
        <v>8.5743554900221091E-4</v>
      </c>
    </row>
    <row r="396" spans="2:8" x14ac:dyDescent="0.25">
      <c r="B396" s="67" t="s">
        <v>461</v>
      </c>
      <c r="C396" s="67" t="s">
        <v>152</v>
      </c>
      <c r="D396" s="67">
        <v>1985</v>
      </c>
      <c r="E396" s="72">
        <v>1.0517741669879194E-2</v>
      </c>
      <c r="F396" s="73">
        <v>5254.8320221383638</v>
      </c>
      <c r="G396" s="73">
        <v>5018612</v>
      </c>
      <c r="H396" s="72">
        <v>1.047068795543143E-3</v>
      </c>
    </row>
    <row r="397" spans="2:8" x14ac:dyDescent="0.25">
      <c r="B397" s="67" t="s">
        <v>461</v>
      </c>
      <c r="C397" s="67" t="s">
        <v>152</v>
      </c>
      <c r="D397" s="67">
        <v>1986</v>
      </c>
      <c r="E397" s="72">
        <v>1.1472656948975238E-2</v>
      </c>
      <c r="F397" s="73">
        <v>6208.0611829155832</v>
      </c>
      <c r="G397" s="73">
        <v>5300676</v>
      </c>
      <c r="H397" s="72">
        <v>1.1711829175968468E-3</v>
      </c>
    </row>
    <row r="398" spans="2:8" x14ac:dyDescent="0.25">
      <c r="B398" s="67" t="s">
        <v>461</v>
      </c>
      <c r="C398" s="67" t="s">
        <v>152</v>
      </c>
      <c r="D398" s="67">
        <v>1987</v>
      </c>
      <c r="E398" s="72">
        <v>1.1604064460274306E-2</v>
      </c>
      <c r="F398" s="73">
        <v>6442.3909233129298</v>
      </c>
      <c r="G398" s="73">
        <v>5338657</v>
      </c>
      <c r="H398" s="72">
        <v>1.2067437416026035E-3</v>
      </c>
    </row>
    <row r="399" spans="2:8" x14ac:dyDescent="0.25">
      <c r="B399" s="67" t="s">
        <v>461</v>
      </c>
      <c r="C399" s="67" t="s">
        <v>152</v>
      </c>
      <c r="D399" s="67">
        <v>1988</v>
      </c>
      <c r="E399" s="72">
        <v>1.1378953404377322E-2</v>
      </c>
      <c r="F399" s="73">
        <v>6638.5269319273475</v>
      </c>
      <c r="G399" s="73">
        <v>5498146</v>
      </c>
      <c r="H399" s="72">
        <v>1.2074119042905277E-3</v>
      </c>
    </row>
    <row r="400" spans="2:8" x14ac:dyDescent="0.25">
      <c r="B400" s="67" t="s">
        <v>461</v>
      </c>
      <c r="C400" s="67" t="s">
        <v>152</v>
      </c>
      <c r="D400" s="67">
        <v>1989</v>
      </c>
      <c r="E400" s="72">
        <v>1.1723087395867625E-2</v>
      </c>
      <c r="F400" s="73">
        <v>6744.2570095804576</v>
      </c>
      <c r="G400" s="73">
        <v>5538702</v>
      </c>
      <c r="H400" s="72">
        <v>1.2176602044270404E-3</v>
      </c>
    </row>
    <row r="401" spans="2:8" x14ac:dyDescent="0.25">
      <c r="B401" s="67" t="s">
        <v>461</v>
      </c>
      <c r="C401" s="67" t="s">
        <v>152</v>
      </c>
      <c r="D401" s="67">
        <v>1990</v>
      </c>
      <c r="E401" s="72">
        <v>2.106950677414552E-2</v>
      </c>
      <c r="F401" s="73">
        <v>11885.898717485165</v>
      </c>
      <c r="G401" s="73">
        <v>5574458</v>
      </c>
      <c r="H401" s="72">
        <v>2.1322070625494289E-3</v>
      </c>
    </row>
    <row r="402" spans="2:8" x14ac:dyDescent="0.25">
      <c r="B402" s="67" t="s">
        <v>461</v>
      </c>
      <c r="C402" s="67" t="s">
        <v>152</v>
      </c>
      <c r="D402" s="67">
        <v>1991</v>
      </c>
      <c r="E402" s="72">
        <v>8.384731738892745E-3</v>
      </c>
      <c r="F402" s="73">
        <v>4739.7211573612913</v>
      </c>
      <c r="G402" s="73">
        <v>5568548</v>
      </c>
      <c r="H402" s="72">
        <v>8.5115925324901419E-4</v>
      </c>
    </row>
    <row r="403" spans="2:8" x14ac:dyDescent="0.25">
      <c r="B403" s="67" t="s">
        <v>461</v>
      </c>
      <c r="C403" s="67" t="s">
        <v>152</v>
      </c>
      <c r="D403" s="67">
        <v>1992</v>
      </c>
      <c r="E403" s="72">
        <v>1.0439060354079878E-2</v>
      </c>
      <c r="F403" s="73">
        <v>6065.6786531002381</v>
      </c>
      <c r="G403" s="73">
        <v>5635507</v>
      </c>
      <c r="H403" s="72">
        <v>1.0763323784533029E-3</v>
      </c>
    </row>
    <row r="404" spans="2:8" x14ac:dyDescent="0.25">
      <c r="B404" s="67" t="s">
        <v>461</v>
      </c>
      <c r="C404" s="67" t="s">
        <v>152</v>
      </c>
      <c r="D404" s="67">
        <v>1993</v>
      </c>
      <c r="E404" s="72">
        <v>1.004663583537777E-2</v>
      </c>
      <c r="F404" s="73">
        <v>6126.910724297627</v>
      </c>
      <c r="G404" s="73">
        <v>5762251</v>
      </c>
      <c r="H404" s="72">
        <v>1.0632842485163571E-3</v>
      </c>
    </row>
    <row r="405" spans="2:8" x14ac:dyDescent="0.25">
      <c r="B405" s="67" t="s">
        <v>461</v>
      </c>
      <c r="C405" s="67" t="s">
        <v>152</v>
      </c>
      <c r="D405" s="67">
        <v>1994</v>
      </c>
      <c r="E405" s="72">
        <v>7.5521756833077216E-3</v>
      </c>
      <c r="F405" s="73">
        <v>4548.0259269474764</v>
      </c>
      <c r="G405" s="73">
        <v>5763584</v>
      </c>
      <c r="H405" s="72">
        <v>7.8909684094956821E-4</v>
      </c>
    </row>
    <row r="406" spans="2:8" x14ac:dyDescent="0.25">
      <c r="B406" s="67" t="s">
        <v>461</v>
      </c>
      <c r="C406" s="67" t="s">
        <v>152</v>
      </c>
      <c r="D406" s="67">
        <v>1995</v>
      </c>
      <c r="E406" s="72">
        <v>7.3167317749755047E-3</v>
      </c>
      <c r="F406" s="73">
        <v>4771.0212885082774</v>
      </c>
      <c r="G406" s="73">
        <v>5837945</v>
      </c>
      <c r="H406" s="72">
        <v>8.1724327456121583E-4</v>
      </c>
    </row>
    <row r="407" spans="2:8" x14ac:dyDescent="0.25">
      <c r="B407" s="67" t="s">
        <v>461</v>
      </c>
      <c r="C407" s="67" t="s">
        <v>152</v>
      </c>
      <c r="D407" s="67">
        <v>1996</v>
      </c>
      <c r="E407" s="72">
        <v>7.5803017619257918E-3</v>
      </c>
      <c r="F407" s="73">
        <v>4716.4789168737516</v>
      </c>
      <c r="G407" s="73">
        <v>5974675</v>
      </c>
      <c r="H407" s="72">
        <v>7.8941179509743229E-4</v>
      </c>
    </row>
    <row r="408" spans="2:8" x14ac:dyDescent="0.25">
      <c r="B408" s="67" t="s">
        <v>461</v>
      </c>
      <c r="C408" s="67" t="s">
        <v>152</v>
      </c>
      <c r="D408" s="67">
        <v>1997</v>
      </c>
      <c r="E408" s="72">
        <v>7.8635704712671974E-3</v>
      </c>
      <c r="F408" s="73">
        <v>5411.1744755340387</v>
      </c>
      <c r="G408" s="73">
        <v>6116870</v>
      </c>
      <c r="H408" s="72">
        <v>8.8463126983801172E-4</v>
      </c>
    </row>
    <row r="409" spans="2:8" x14ac:dyDescent="0.25">
      <c r="B409" s="67" t="s">
        <v>461</v>
      </c>
      <c r="C409" s="67" t="s">
        <v>152</v>
      </c>
      <c r="D409" s="67">
        <v>1998</v>
      </c>
      <c r="E409" s="72">
        <v>7.3896937558673532E-3</v>
      </c>
      <c r="F409" s="73">
        <v>5241.6132367492955</v>
      </c>
      <c r="G409" s="73">
        <v>6216008</v>
      </c>
      <c r="H409" s="72">
        <v>8.4324428745093246E-4</v>
      </c>
    </row>
    <row r="410" spans="2:8" x14ac:dyDescent="0.25">
      <c r="B410" s="67" t="s">
        <v>461</v>
      </c>
      <c r="C410" s="67" t="s">
        <v>152</v>
      </c>
      <c r="D410" s="67">
        <v>1999</v>
      </c>
      <c r="E410" s="72">
        <v>6.9797704956820064E-3</v>
      </c>
      <c r="F410" s="73">
        <v>4993.7465988406484</v>
      </c>
      <c r="G410" s="73">
        <v>6201141</v>
      </c>
      <c r="H410" s="72">
        <v>8.0529479959263117E-4</v>
      </c>
    </row>
    <row r="411" spans="2:8" x14ac:dyDescent="0.25">
      <c r="B411" s="67" t="s">
        <v>461</v>
      </c>
      <c r="C411" s="67" t="s">
        <v>152</v>
      </c>
      <c r="D411" s="67">
        <v>2000</v>
      </c>
      <c r="E411" s="72">
        <v>7.805164319248826E-3</v>
      </c>
      <c r="F411" s="73">
        <v>5632.7919600938967</v>
      </c>
      <c r="G411" s="73">
        <v>6310904</v>
      </c>
      <c r="H411" s="72">
        <v>8.9254914352902479E-4</v>
      </c>
    </row>
    <row r="412" spans="2:8" x14ac:dyDescent="0.25">
      <c r="B412" s="67" t="s">
        <v>461</v>
      </c>
      <c r="C412" s="67" t="s">
        <v>152</v>
      </c>
      <c r="D412" s="67">
        <v>2001</v>
      </c>
      <c r="E412" s="72">
        <v>9.3056128158313205E-3</v>
      </c>
      <c r="F412" s="73">
        <v>6684.8079392190348</v>
      </c>
      <c r="G412" s="73">
        <v>6309000</v>
      </c>
      <c r="H412" s="72">
        <v>1.0595669581897344E-3</v>
      </c>
    </row>
    <row r="413" spans="2:8" x14ac:dyDescent="0.25">
      <c r="B413" s="67" t="s">
        <v>461</v>
      </c>
      <c r="C413" s="67" t="s">
        <v>152</v>
      </c>
      <c r="D413" s="67">
        <v>2002</v>
      </c>
      <c r="E413" s="72">
        <v>1.0848011197947044E-2</v>
      </c>
      <c r="F413" s="73">
        <v>7832.4159570745369</v>
      </c>
      <c r="G413" s="73">
        <v>6304620</v>
      </c>
      <c r="H413" s="72">
        <v>1.2423295864103683E-3</v>
      </c>
    </row>
    <row r="414" spans="2:8" x14ac:dyDescent="0.25">
      <c r="B414" s="67" t="s">
        <v>461</v>
      </c>
      <c r="C414" s="67" t="s">
        <v>152</v>
      </c>
      <c r="D414" s="67">
        <v>2003</v>
      </c>
      <c r="E414" s="72">
        <v>1.1353747058413858E-2</v>
      </c>
      <c r="F414" s="73">
        <v>8428.283822607651</v>
      </c>
      <c r="G414" s="73">
        <v>6382794</v>
      </c>
      <c r="H414" s="72">
        <v>1.3204693465914223E-3</v>
      </c>
    </row>
    <row r="415" spans="2:8" x14ac:dyDescent="0.25">
      <c r="B415" s="67" t="s">
        <v>461</v>
      </c>
      <c r="C415" s="67" t="s">
        <v>152</v>
      </c>
      <c r="D415" s="67">
        <v>2004</v>
      </c>
      <c r="E415" s="72">
        <v>1.1143661324602218E-2</v>
      </c>
      <c r="F415" s="73">
        <v>8714.5437417427765</v>
      </c>
      <c r="G415" s="73">
        <v>6519753</v>
      </c>
      <c r="H415" s="72">
        <v>1.3366370998629514E-3</v>
      </c>
    </row>
    <row r="416" spans="2:8" x14ac:dyDescent="0.25">
      <c r="B416" s="67" t="s">
        <v>461</v>
      </c>
      <c r="C416" s="67" t="s">
        <v>152</v>
      </c>
      <c r="D416" s="67">
        <v>2005</v>
      </c>
      <c r="E416" s="72">
        <v>1.1298776936517181E-2</v>
      </c>
      <c r="F416" s="73">
        <v>9319.9204426324995</v>
      </c>
      <c r="G416" s="73">
        <v>6497015</v>
      </c>
      <c r="H416" s="72">
        <v>1.4344926774268645E-3</v>
      </c>
    </row>
    <row r="417" spans="2:8" x14ac:dyDescent="0.25">
      <c r="B417" s="67" t="s">
        <v>461</v>
      </c>
      <c r="C417" s="67" t="s">
        <v>152</v>
      </c>
      <c r="D417" s="67">
        <v>2006</v>
      </c>
      <c r="E417" s="72">
        <v>1.1674741696339969E-2</v>
      </c>
      <c r="F417" s="73">
        <v>10662.64666394256</v>
      </c>
      <c r="G417" s="73">
        <v>6560912</v>
      </c>
      <c r="H417" s="72">
        <v>1.6251775155561544E-3</v>
      </c>
    </row>
    <row r="418" spans="2:8" x14ac:dyDescent="0.25">
      <c r="B418" s="67" t="s">
        <v>461</v>
      </c>
      <c r="C418" s="67" t="s">
        <v>152</v>
      </c>
      <c r="D418" s="67">
        <v>2007</v>
      </c>
      <c r="E418" s="72">
        <v>1.1644324119761873E-2</v>
      </c>
      <c r="F418" s="73">
        <v>11015.775148101247</v>
      </c>
      <c r="G418" s="73">
        <v>6567929</v>
      </c>
      <c r="H418" s="72">
        <v>1.6772067950340582E-3</v>
      </c>
    </row>
    <row r="419" spans="2:8" x14ac:dyDescent="0.25">
      <c r="B419" s="67" t="s">
        <v>461</v>
      </c>
      <c r="C419" s="67" t="s">
        <v>152</v>
      </c>
      <c r="D419" s="67">
        <v>2008</v>
      </c>
      <c r="E419" s="72">
        <v>1.1615413653918751E-2</v>
      </c>
      <c r="F419" s="73">
        <v>12554.763771524813</v>
      </c>
      <c r="G419" s="73">
        <v>6641293</v>
      </c>
      <c r="H419" s="72">
        <v>1.8904095590308713E-3</v>
      </c>
    </row>
    <row r="420" spans="2:8" x14ac:dyDescent="0.25">
      <c r="B420" s="67" t="s">
        <v>461</v>
      </c>
      <c r="C420" s="67" t="s">
        <v>152</v>
      </c>
      <c r="D420" s="67">
        <v>2009</v>
      </c>
      <c r="E420" s="72">
        <v>1.1609682475184303E-2</v>
      </c>
      <c r="F420" s="73">
        <v>13532.048528472746</v>
      </c>
      <c r="G420" s="73">
        <v>6527069</v>
      </c>
      <c r="H420" s="72">
        <v>2.0732197757481565E-3</v>
      </c>
    </row>
    <row r="421" spans="2:8" x14ac:dyDescent="0.25">
      <c r="B421" s="67" t="s">
        <v>461</v>
      </c>
      <c r="C421" s="67" t="s">
        <v>152</v>
      </c>
      <c r="D421" s="67">
        <v>2010</v>
      </c>
      <c r="E421" s="72">
        <v>1.4313318542904171E-2</v>
      </c>
      <c r="F421" s="73">
        <v>17946.453875330993</v>
      </c>
      <c r="G421" s="73">
        <v>6735067</v>
      </c>
      <c r="H421" s="72">
        <v>2.6646288560055889E-3</v>
      </c>
    </row>
    <row r="422" spans="2:8" x14ac:dyDescent="0.25">
      <c r="B422" s="67" t="s">
        <v>461</v>
      </c>
      <c r="C422" s="67" t="s">
        <v>152</v>
      </c>
      <c r="D422" s="67">
        <v>2011</v>
      </c>
      <c r="E422" s="72">
        <v>1.2364760432766615E-2</v>
      </c>
      <c r="F422" s="73">
        <v>16292.500772797526</v>
      </c>
      <c r="G422" s="73">
        <v>6815590</v>
      </c>
      <c r="H422" s="72">
        <v>2.3904754794225485E-3</v>
      </c>
    </row>
    <row r="423" spans="2:8" x14ac:dyDescent="0.25">
      <c r="B423" s="67" t="s">
        <v>461</v>
      </c>
      <c r="C423" s="67" t="s">
        <v>152</v>
      </c>
      <c r="D423" s="67">
        <v>2012</v>
      </c>
      <c r="E423" s="72">
        <v>1.6832183134152499E-2</v>
      </c>
      <c r="F423" s="73">
        <v>21550.26089883858</v>
      </c>
      <c r="G423" s="73">
        <v>6794407</v>
      </c>
      <c r="H423" s="72">
        <v>3.1717647910757449E-3</v>
      </c>
    </row>
    <row r="424" spans="2:8" x14ac:dyDescent="0.25">
      <c r="B424" s="67" t="s">
        <v>461</v>
      </c>
      <c r="C424" s="67" t="s">
        <v>152</v>
      </c>
      <c r="D424" s="67">
        <v>2013</v>
      </c>
      <c r="E424" s="72">
        <v>1.546551190844417E-2</v>
      </c>
      <c r="F424" s="73">
        <v>20257.732755954225</v>
      </c>
      <c r="G424" s="73">
        <v>6973710</v>
      </c>
      <c r="H424" s="72">
        <v>2.9048716903849205E-3</v>
      </c>
    </row>
    <row r="425" spans="2:8" x14ac:dyDescent="0.25">
      <c r="B425" s="67" t="s">
        <v>461</v>
      </c>
      <c r="C425" s="67" t="s">
        <v>152</v>
      </c>
      <c r="D425" s="67">
        <v>2014</v>
      </c>
      <c r="E425" s="72">
        <v>1.7200154261473196E-2</v>
      </c>
      <c r="F425" s="73">
        <v>22972.371230235247</v>
      </c>
      <c r="G425" s="73">
        <v>7173730</v>
      </c>
      <c r="H425" s="72">
        <v>3.2022910299433138E-3</v>
      </c>
    </row>
    <row r="426" spans="2:8" x14ac:dyDescent="0.25">
      <c r="B426" s="67" t="s">
        <v>461</v>
      </c>
      <c r="C426" s="67" t="s">
        <v>152</v>
      </c>
      <c r="D426" s="67">
        <v>2015</v>
      </c>
      <c r="E426" s="72">
        <v>1.7579818683484429E-2</v>
      </c>
      <c r="F426" s="73">
        <v>24379.710130074891</v>
      </c>
      <c r="G426" s="73">
        <v>7258314</v>
      </c>
      <c r="H426" s="72">
        <v>3.3588668291389557E-3</v>
      </c>
    </row>
    <row r="427" spans="2:8" x14ac:dyDescent="0.25">
      <c r="B427" s="67" t="s">
        <v>461</v>
      </c>
      <c r="C427" s="67" t="s">
        <v>152</v>
      </c>
      <c r="D427" s="67">
        <v>2016</v>
      </c>
      <c r="E427" s="72">
        <v>1.74559686888454E-2</v>
      </c>
      <c r="F427" s="73">
        <v>24876.448610567513</v>
      </c>
      <c r="G427" s="73">
        <v>7348911</v>
      </c>
      <c r="H427" s="72">
        <v>3.3850523717823652E-3</v>
      </c>
    </row>
    <row r="428" spans="2:8" x14ac:dyDescent="0.25">
      <c r="B428" s="67" t="s">
        <v>461</v>
      </c>
      <c r="C428" s="67" t="s">
        <v>152</v>
      </c>
      <c r="D428" s="67">
        <v>2017</v>
      </c>
      <c r="E428" s="72">
        <v>1.776184786937475E-2</v>
      </c>
      <c r="F428" s="73">
        <v>25097.153564317003</v>
      </c>
      <c r="G428" s="73">
        <v>7408771</v>
      </c>
      <c r="H428" s="72">
        <v>3.3874921446913398E-3</v>
      </c>
    </row>
    <row r="429" spans="2:8" x14ac:dyDescent="0.25">
      <c r="B429" s="67" t="s">
        <v>461</v>
      </c>
      <c r="C429" s="67" t="s">
        <v>152</v>
      </c>
      <c r="D429" s="67">
        <v>2018</v>
      </c>
      <c r="E429" s="72">
        <v>1.8226399673069063E-2</v>
      </c>
      <c r="F429" s="73">
        <v>25739.777278299956</v>
      </c>
      <c r="G429" s="73">
        <v>7552902</v>
      </c>
      <c r="H429" s="72">
        <v>3.4079321138153198E-3</v>
      </c>
    </row>
    <row r="430" spans="2:8" x14ac:dyDescent="0.25">
      <c r="B430" s="67" t="s">
        <v>461</v>
      </c>
      <c r="C430" s="67" t="s">
        <v>152</v>
      </c>
      <c r="D430" s="67">
        <v>2019</v>
      </c>
      <c r="E430" s="72">
        <v>1.8218954248366014E-2</v>
      </c>
      <c r="F430" s="73">
        <v>25522.623284313726</v>
      </c>
      <c r="G430" s="73">
        <v>7460380</v>
      </c>
      <c r="H430" s="72">
        <v>3.4210889102584221E-3</v>
      </c>
    </row>
    <row r="431" spans="2:8" x14ac:dyDescent="0.25">
      <c r="B431" s="67" t="s">
        <v>461</v>
      </c>
      <c r="C431" s="67" t="s">
        <v>152</v>
      </c>
      <c r="D431" s="67">
        <v>2020</v>
      </c>
      <c r="E431" s="72">
        <v>1.8218954248366014E-2</v>
      </c>
      <c r="F431" s="73">
        <v>21262.503431372552</v>
      </c>
      <c r="G431" s="73">
        <v>6400888</v>
      </c>
      <c r="H431" s="72">
        <v>3.3218052606720431E-3</v>
      </c>
    </row>
    <row r="432" spans="2:8" x14ac:dyDescent="0.25">
      <c r="B432" s="67" t="s">
        <v>463</v>
      </c>
      <c r="C432" s="67" t="s">
        <v>117</v>
      </c>
      <c r="D432" s="67">
        <v>1982</v>
      </c>
      <c r="E432" s="72">
        <v>0.25384421702082105</v>
      </c>
      <c r="F432" s="73">
        <v>292492.76059489214</v>
      </c>
      <c r="G432" s="73">
        <v>4887757</v>
      </c>
      <c r="H432" s="72">
        <v>5.9841919431529049E-2</v>
      </c>
    </row>
    <row r="433" spans="2:8" x14ac:dyDescent="0.25">
      <c r="B433" s="67" t="s">
        <v>463</v>
      </c>
      <c r="C433" s="67" t="s">
        <v>117</v>
      </c>
      <c r="D433" s="67">
        <v>1983</v>
      </c>
      <c r="E433" s="72">
        <v>0.28072576536780275</v>
      </c>
      <c r="F433" s="73">
        <v>314925.74318526604</v>
      </c>
      <c r="G433" s="73">
        <v>4795353</v>
      </c>
      <c r="H433" s="72">
        <v>6.5673109609504454E-2</v>
      </c>
    </row>
    <row r="434" spans="2:8" x14ac:dyDescent="0.25">
      <c r="B434" s="67" t="s">
        <v>463</v>
      </c>
      <c r="C434" s="67" t="s">
        <v>117</v>
      </c>
      <c r="D434" s="67">
        <v>1984</v>
      </c>
      <c r="E434" s="72">
        <v>0.27701268147128022</v>
      </c>
      <c r="F434" s="73">
        <v>313076.13143398176</v>
      </c>
      <c r="G434" s="73">
        <v>5006527</v>
      </c>
      <c r="H434" s="72">
        <v>6.253359493197215E-2</v>
      </c>
    </row>
    <row r="435" spans="2:8" x14ac:dyDescent="0.25">
      <c r="B435" s="67" t="s">
        <v>463</v>
      </c>
      <c r="C435" s="67" t="s">
        <v>117</v>
      </c>
      <c r="D435" s="67">
        <v>1985</v>
      </c>
      <c r="E435" s="72">
        <v>0.28734316911544078</v>
      </c>
      <c r="F435" s="73">
        <v>319414.68959309161</v>
      </c>
      <c r="G435" s="73">
        <v>5018612</v>
      </c>
      <c r="H435" s="72">
        <v>6.3646021966450403E-2</v>
      </c>
    </row>
    <row r="436" spans="2:8" x14ac:dyDescent="0.25">
      <c r="B436" s="67" t="s">
        <v>463</v>
      </c>
      <c r="C436" s="67" t="s">
        <v>117</v>
      </c>
      <c r="D436" s="67">
        <v>1986</v>
      </c>
      <c r="E436" s="72">
        <v>0.27136598245691612</v>
      </c>
      <c r="F436" s="73">
        <v>314333.80075316178</v>
      </c>
      <c r="G436" s="73">
        <v>5300676</v>
      </c>
      <c r="H436" s="72">
        <v>5.9300700656512828E-2</v>
      </c>
    </row>
    <row r="437" spans="2:8" x14ac:dyDescent="0.25">
      <c r="B437" s="67" t="s">
        <v>463</v>
      </c>
      <c r="C437" s="67" t="s">
        <v>117</v>
      </c>
      <c r="D437" s="67">
        <v>1987</v>
      </c>
      <c r="E437" s="72">
        <v>0.28331184445853674</v>
      </c>
      <c r="F437" s="73">
        <v>327166.25148596254</v>
      </c>
      <c r="G437" s="73">
        <v>5338657</v>
      </c>
      <c r="H437" s="72">
        <v>6.1282500727423118E-2</v>
      </c>
    </row>
    <row r="438" spans="2:8" x14ac:dyDescent="0.25">
      <c r="B438" s="67" t="s">
        <v>463</v>
      </c>
      <c r="C438" s="67" t="s">
        <v>117</v>
      </c>
      <c r="D438" s="67">
        <v>1988</v>
      </c>
      <c r="E438" s="72">
        <v>0.28334638264775414</v>
      </c>
      <c r="F438" s="73">
        <v>336706.17342797917</v>
      </c>
      <c r="G438" s="73">
        <v>5498146</v>
      </c>
      <c r="H438" s="72">
        <v>6.123994768927183E-2</v>
      </c>
    </row>
    <row r="439" spans="2:8" x14ac:dyDescent="0.25">
      <c r="B439" s="67" t="s">
        <v>463</v>
      </c>
      <c r="C439" s="67" t="s">
        <v>117</v>
      </c>
      <c r="D439" s="67">
        <v>1989</v>
      </c>
      <c r="E439" s="72">
        <v>0.27255172413793105</v>
      </c>
      <c r="F439" s="73">
        <v>320942.73765517242</v>
      </c>
      <c r="G439" s="73">
        <v>5538702</v>
      </c>
      <c r="H439" s="72">
        <v>5.7945478499325728E-2</v>
      </c>
    </row>
    <row r="440" spans="2:8" x14ac:dyDescent="0.25">
      <c r="B440" s="67" t="s">
        <v>463</v>
      </c>
      <c r="C440" s="67" t="s">
        <v>117</v>
      </c>
      <c r="D440" s="67">
        <v>1990</v>
      </c>
      <c r="E440" s="72">
        <v>0.26936047487525366</v>
      </c>
      <c r="F440" s="73">
        <v>328970.75604657194</v>
      </c>
      <c r="G440" s="73">
        <v>5574458</v>
      </c>
      <c r="H440" s="72">
        <v>5.901394468243764E-2</v>
      </c>
    </row>
    <row r="441" spans="2:8" x14ac:dyDescent="0.25">
      <c r="B441" s="67" t="s">
        <v>463</v>
      </c>
      <c r="C441" s="67" t="s">
        <v>117</v>
      </c>
      <c r="D441" s="67">
        <v>1991</v>
      </c>
      <c r="E441" s="72">
        <v>0.28165883112786699</v>
      </c>
      <c r="F441" s="73">
        <v>347118.31509380118</v>
      </c>
      <c r="G441" s="73">
        <v>5568548</v>
      </c>
      <c r="H441" s="72">
        <v>6.2335516384845954E-2</v>
      </c>
    </row>
    <row r="442" spans="2:8" x14ac:dyDescent="0.25">
      <c r="B442" s="67" t="s">
        <v>463</v>
      </c>
      <c r="C442" s="67" t="s">
        <v>117</v>
      </c>
      <c r="D442" s="67">
        <v>1992</v>
      </c>
      <c r="E442" s="72">
        <v>0.28111904621377559</v>
      </c>
      <c r="F442" s="73">
        <v>352398.46709555568</v>
      </c>
      <c r="G442" s="73">
        <v>5635507</v>
      </c>
      <c r="H442" s="72">
        <v>6.2531812505166914E-2</v>
      </c>
    </row>
    <row r="443" spans="2:8" x14ac:dyDescent="0.25">
      <c r="B443" s="67" t="s">
        <v>463</v>
      </c>
      <c r="C443" s="67" t="s">
        <v>117</v>
      </c>
      <c r="D443" s="67">
        <v>1993</v>
      </c>
      <c r="E443" s="72">
        <v>0.28415043258195516</v>
      </c>
      <c r="F443" s="73">
        <v>357085.88146665884</v>
      </c>
      <c r="G443" s="73">
        <v>5762251</v>
      </c>
      <c r="H443" s="72">
        <v>6.1969858908724876E-2</v>
      </c>
    </row>
    <row r="444" spans="2:8" x14ac:dyDescent="0.25">
      <c r="B444" s="67" t="s">
        <v>463</v>
      </c>
      <c r="C444" s="67" t="s">
        <v>117</v>
      </c>
      <c r="D444" s="67">
        <v>1994</v>
      </c>
      <c r="E444" s="72">
        <v>0.28845167325507709</v>
      </c>
      <c r="F444" s="73">
        <v>364370.99984912039</v>
      </c>
      <c r="G444" s="73">
        <v>5763584</v>
      </c>
      <c r="H444" s="72">
        <v>6.3219517551773408E-2</v>
      </c>
    </row>
    <row r="445" spans="2:8" x14ac:dyDescent="0.25">
      <c r="B445" s="67" t="s">
        <v>463</v>
      </c>
      <c r="C445" s="67" t="s">
        <v>117</v>
      </c>
      <c r="D445" s="67">
        <v>1995</v>
      </c>
      <c r="E445" s="72">
        <v>0.2905801799293104</v>
      </c>
      <c r="F445" s="73">
        <v>370428.12641172577</v>
      </c>
      <c r="G445" s="73">
        <v>5837945</v>
      </c>
      <c r="H445" s="72">
        <v>6.3451801346488493E-2</v>
      </c>
    </row>
    <row r="446" spans="2:8" x14ac:dyDescent="0.25">
      <c r="B446" s="67" t="s">
        <v>463</v>
      </c>
      <c r="C446" s="67" t="s">
        <v>117</v>
      </c>
      <c r="D446" s="67">
        <v>1996</v>
      </c>
      <c r="E446" s="72">
        <v>0.28286826575815133</v>
      </c>
      <c r="F446" s="73">
        <v>371819.58634499111</v>
      </c>
      <c r="G446" s="73">
        <v>5974675</v>
      </c>
      <c r="H446" s="72">
        <v>6.2232604509030384E-2</v>
      </c>
    </row>
    <row r="447" spans="2:8" x14ac:dyDescent="0.25">
      <c r="B447" s="67" t="s">
        <v>463</v>
      </c>
      <c r="C447" s="67" t="s">
        <v>117</v>
      </c>
      <c r="D447" s="67">
        <v>1997</v>
      </c>
      <c r="E447" s="72">
        <v>0.27514941070415011</v>
      </c>
      <c r="F447" s="73">
        <v>366320.44309038093</v>
      </c>
      <c r="G447" s="73">
        <v>6116870</v>
      </c>
      <c r="H447" s="72">
        <v>5.9886909986705768E-2</v>
      </c>
    </row>
    <row r="448" spans="2:8" x14ac:dyDescent="0.25">
      <c r="B448" s="67" t="s">
        <v>463</v>
      </c>
      <c r="C448" s="67" t="s">
        <v>117</v>
      </c>
      <c r="D448" s="67">
        <v>1998</v>
      </c>
      <c r="E448" s="72">
        <v>0.27954265845347093</v>
      </c>
      <c r="F448" s="73">
        <v>377111.99161880277</v>
      </c>
      <c r="G448" s="73">
        <v>6216008</v>
      </c>
      <c r="H448" s="72">
        <v>6.0667874239994986E-2</v>
      </c>
    </row>
    <row r="449" spans="2:8" x14ac:dyDescent="0.25">
      <c r="B449" s="67" t="s">
        <v>463</v>
      </c>
      <c r="C449" s="67" t="s">
        <v>117</v>
      </c>
      <c r="D449" s="67">
        <v>1999</v>
      </c>
      <c r="E449" s="72">
        <v>0.28372383474737262</v>
      </c>
      <c r="F449" s="73">
        <v>374711.51503634232</v>
      </c>
      <c r="G449" s="73">
        <v>6201141</v>
      </c>
      <c r="H449" s="72">
        <v>6.0426220761040962E-2</v>
      </c>
    </row>
    <row r="450" spans="2:8" x14ac:dyDescent="0.25">
      <c r="B450" s="67" t="s">
        <v>463</v>
      </c>
      <c r="C450" s="67" t="s">
        <v>117</v>
      </c>
      <c r="D450" s="67">
        <v>2000</v>
      </c>
      <c r="E450" s="72">
        <v>0.28444323982622555</v>
      </c>
      <c r="F450" s="73">
        <v>375034.42950552079</v>
      </c>
      <c r="G450" s="73">
        <v>6310904</v>
      </c>
      <c r="H450" s="72">
        <v>5.9426419654857815E-2</v>
      </c>
    </row>
    <row r="451" spans="2:8" x14ac:dyDescent="0.25">
      <c r="B451" s="67" t="s">
        <v>463</v>
      </c>
      <c r="C451" s="67" t="s">
        <v>117</v>
      </c>
      <c r="D451" s="67">
        <v>2001</v>
      </c>
      <c r="E451" s="72">
        <v>0.27984015967537074</v>
      </c>
      <c r="F451" s="73">
        <v>363439.32913663134</v>
      </c>
      <c r="G451" s="73">
        <v>6309000</v>
      </c>
      <c r="H451" s="72">
        <v>5.7606487420610454E-2</v>
      </c>
    </row>
    <row r="452" spans="2:8" x14ac:dyDescent="0.25">
      <c r="B452" s="67" t="s">
        <v>463</v>
      </c>
      <c r="C452" s="67" t="s">
        <v>117</v>
      </c>
      <c r="D452" s="67">
        <v>2002</v>
      </c>
      <c r="E452" s="72">
        <v>0.26245306176671845</v>
      </c>
      <c r="F452" s="73">
        <v>339553.11036274204</v>
      </c>
      <c r="G452" s="73">
        <v>6304620</v>
      </c>
      <c r="H452" s="72">
        <v>5.3857823368060574E-2</v>
      </c>
    </row>
    <row r="453" spans="2:8" x14ac:dyDescent="0.25">
      <c r="B453" s="67" t="s">
        <v>463</v>
      </c>
      <c r="C453" s="67" t="s">
        <v>117</v>
      </c>
      <c r="D453" s="67">
        <v>2003</v>
      </c>
      <c r="E453" s="72">
        <v>0.2496305138699409</v>
      </c>
      <c r="F453" s="73">
        <v>321456.20236471127</v>
      </c>
      <c r="G453" s="73">
        <v>6382794</v>
      </c>
      <c r="H453" s="72">
        <v>5.0362929206976013E-2</v>
      </c>
    </row>
    <row r="454" spans="2:8" x14ac:dyDescent="0.25">
      <c r="B454" s="67" t="s">
        <v>463</v>
      </c>
      <c r="C454" s="67" t="s">
        <v>117</v>
      </c>
      <c r="D454" s="67">
        <v>2004</v>
      </c>
      <c r="E454" s="72">
        <v>0.24906328266597838</v>
      </c>
      <c r="F454" s="73">
        <v>323469.94210930873</v>
      </c>
      <c r="G454" s="73">
        <v>6519753</v>
      </c>
      <c r="H454" s="72">
        <v>4.9613833853722485E-2</v>
      </c>
    </row>
    <row r="455" spans="2:8" x14ac:dyDescent="0.25">
      <c r="B455" s="67" t="s">
        <v>463</v>
      </c>
      <c r="C455" s="67" t="s">
        <v>117</v>
      </c>
      <c r="D455" s="67">
        <v>2005</v>
      </c>
      <c r="E455" s="72">
        <v>0.25104642369519603</v>
      </c>
      <c r="F455" s="73">
        <v>328287.13210561546</v>
      </c>
      <c r="G455" s="73">
        <v>6497015</v>
      </c>
      <c r="H455" s="72">
        <v>5.0528917065085346E-2</v>
      </c>
    </row>
    <row r="456" spans="2:8" x14ac:dyDescent="0.25">
      <c r="B456" s="67" t="s">
        <v>463</v>
      </c>
      <c r="C456" s="67" t="s">
        <v>117</v>
      </c>
      <c r="D456" s="67">
        <v>2006</v>
      </c>
      <c r="E456" s="72">
        <v>0.25218833039322958</v>
      </c>
      <c r="F456" s="73">
        <v>331420.86003617442</v>
      </c>
      <c r="G456" s="73">
        <v>6560912</v>
      </c>
      <c r="H456" s="72">
        <v>5.0514449825904452E-2</v>
      </c>
    </row>
    <row r="457" spans="2:8" x14ac:dyDescent="0.25">
      <c r="B457" s="67" t="s">
        <v>463</v>
      </c>
      <c r="C457" s="67" t="s">
        <v>117</v>
      </c>
      <c r="D457" s="67">
        <v>2007</v>
      </c>
      <c r="E457" s="72">
        <v>0.25189422449696425</v>
      </c>
      <c r="F457" s="73">
        <v>324848.83737267304</v>
      </c>
      <c r="G457" s="73">
        <v>6567929</v>
      </c>
      <c r="H457" s="72">
        <v>4.945985825557387E-2</v>
      </c>
    </row>
    <row r="458" spans="2:8" x14ac:dyDescent="0.25">
      <c r="B458" s="67" t="s">
        <v>463</v>
      </c>
      <c r="C458" s="67" t="s">
        <v>117</v>
      </c>
      <c r="D458" s="67">
        <v>2008</v>
      </c>
      <c r="E458" s="72">
        <v>0.25029728953950875</v>
      </c>
      <c r="F458" s="73">
        <v>349404.50371099357</v>
      </c>
      <c r="G458" s="73">
        <v>6641293</v>
      </c>
      <c r="H458" s="72">
        <v>5.2610915330944377E-2</v>
      </c>
    </row>
    <row r="459" spans="2:8" x14ac:dyDescent="0.25">
      <c r="B459" s="67" t="s">
        <v>463</v>
      </c>
      <c r="C459" s="67" t="s">
        <v>117</v>
      </c>
      <c r="D459" s="67">
        <v>2009</v>
      </c>
      <c r="E459" s="72">
        <v>0.24938036224976168</v>
      </c>
      <c r="F459" s="73">
        <v>341193.98207816971</v>
      </c>
      <c r="G459" s="73">
        <v>6527069</v>
      </c>
      <c r="H459" s="72">
        <v>5.2273690086341924E-2</v>
      </c>
    </row>
    <row r="460" spans="2:8" x14ac:dyDescent="0.25">
      <c r="B460" s="67" t="s">
        <v>463</v>
      </c>
      <c r="C460" s="67" t="s">
        <v>117</v>
      </c>
      <c r="D460" s="67">
        <v>2010</v>
      </c>
      <c r="E460" s="72">
        <v>0.26148144169307624</v>
      </c>
      <c r="F460" s="73">
        <v>383988.6349035828</v>
      </c>
      <c r="G460" s="73">
        <v>6735067</v>
      </c>
      <c r="H460" s="72">
        <v>5.7013335562004476E-2</v>
      </c>
    </row>
    <row r="461" spans="2:8" x14ac:dyDescent="0.25">
      <c r="B461" s="67" t="s">
        <v>463</v>
      </c>
      <c r="C461" s="67" t="s">
        <v>117</v>
      </c>
      <c r="D461" s="67">
        <v>2011</v>
      </c>
      <c r="E461" s="72">
        <v>0.2616360313877244</v>
      </c>
      <c r="F461" s="73">
        <v>393043.51306030311</v>
      </c>
      <c r="G461" s="73">
        <v>6815590</v>
      </c>
      <c r="H461" s="72">
        <v>5.7668303559971053E-2</v>
      </c>
    </row>
    <row r="462" spans="2:8" x14ac:dyDescent="0.25">
      <c r="B462" s="67" t="s">
        <v>463</v>
      </c>
      <c r="C462" s="67" t="s">
        <v>117</v>
      </c>
      <c r="D462" s="67">
        <v>2012</v>
      </c>
      <c r="E462" s="72">
        <v>0.256392064834775</v>
      </c>
      <c r="F462" s="73">
        <v>390641.00111878186</v>
      </c>
      <c r="G462" s="73">
        <v>6794407</v>
      </c>
      <c r="H462" s="72">
        <v>5.7494495269238631E-2</v>
      </c>
    </row>
    <row r="463" spans="2:8" x14ac:dyDescent="0.25">
      <c r="B463" s="67" t="s">
        <v>463</v>
      </c>
      <c r="C463" s="67" t="s">
        <v>117</v>
      </c>
      <c r="D463" s="67">
        <v>2013</v>
      </c>
      <c r="E463" s="72">
        <v>0.25264023775407313</v>
      </c>
      <c r="F463" s="73">
        <v>389666.99726688955</v>
      </c>
      <c r="G463" s="73">
        <v>6973710</v>
      </c>
      <c r="H463" s="72">
        <v>5.5876570328690117E-2</v>
      </c>
    </row>
    <row r="464" spans="2:8" x14ac:dyDescent="0.25">
      <c r="B464" s="67" t="s">
        <v>463</v>
      </c>
      <c r="C464" s="67" t="s">
        <v>117</v>
      </c>
      <c r="D464" s="67">
        <v>2014</v>
      </c>
      <c r="E464" s="72">
        <v>0.25164291273629791</v>
      </c>
      <c r="F464" s="73">
        <v>408200.28610897105</v>
      </c>
      <c r="G464" s="73">
        <v>7173730</v>
      </c>
      <c r="H464" s="72">
        <v>5.6902097808109738E-2</v>
      </c>
    </row>
    <row r="465" spans="2:8" x14ac:dyDescent="0.25">
      <c r="B465" s="67" t="s">
        <v>463</v>
      </c>
      <c r="C465" s="67" t="s">
        <v>117</v>
      </c>
      <c r="D465" s="67">
        <v>2015</v>
      </c>
      <c r="E465" s="72">
        <v>0.2494079237167362</v>
      </c>
      <c r="F465" s="73">
        <v>411425.30622651777</v>
      </c>
      <c r="G465" s="73">
        <v>7258314</v>
      </c>
      <c r="H465" s="72">
        <v>5.6683316018915381E-2</v>
      </c>
    </row>
    <row r="466" spans="2:8" x14ac:dyDescent="0.25">
      <c r="B466" s="67" t="s">
        <v>463</v>
      </c>
      <c r="C466" s="67" t="s">
        <v>117</v>
      </c>
      <c r="D466" s="67">
        <v>2016</v>
      </c>
      <c r="E466" s="72">
        <v>0.24540818928152566</v>
      </c>
      <c r="F466" s="73">
        <v>411799.35896180716</v>
      </c>
      <c r="G466" s="73">
        <v>7348911</v>
      </c>
      <c r="H466" s="72">
        <v>5.6035426059970944E-2</v>
      </c>
    </row>
    <row r="467" spans="2:8" x14ac:dyDescent="0.25">
      <c r="B467" s="67" t="s">
        <v>463</v>
      </c>
      <c r="C467" s="67" t="s">
        <v>117</v>
      </c>
      <c r="D467" s="67">
        <v>2017</v>
      </c>
      <c r="E467" s="72">
        <v>0.24545526156862402</v>
      </c>
      <c r="F467" s="73">
        <v>416805.12511706474</v>
      </c>
      <c r="G467" s="73">
        <v>7408771</v>
      </c>
      <c r="H467" s="72">
        <v>5.6258335575099398E-2</v>
      </c>
    </row>
    <row r="468" spans="2:8" x14ac:dyDescent="0.25">
      <c r="B468" s="67" t="s">
        <v>463</v>
      </c>
      <c r="C468" s="67" t="s">
        <v>117</v>
      </c>
      <c r="D468" s="67">
        <v>2018</v>
      </c>
      <c r="E468" s="72">
        <v>0.24410190615835778</v>
      </c>
      <c r="F468" s="73">
        <v>417975.44981304987</v>
      </c>
      <c r="G468" s="73">
        <v>7552902</v>
      </c>
      <c r="H468" s="72">
        <v>5.5339715756016677E-2</v>
      </c>
    </row>
    <row r="469" spans="2:8" x14ac:dyDescent="0.25">
      <c r="B469" s="67" t="s">
        <v>463</v>
      </c>
      <c r="C469" s="67" t="s">
        <v>117</v>
      </c>
      <c r="D469" s="67">
        <v>2019</v>
      </c>
      <c r="E469" s="72">
        <v>0.24604233503138723</v>
      </c>
      <c r="F469" s="73">
        <v>421366.19795871299</v>
      </c>
      <c r="G469" s="73">
        <v>7460380</v>
      </c>
      <c r="H469" s="72">
        <v>5.6480527527915866E-2</v>
      </c>
    </row>
    <row r="470" spans="2:8" x14ac:dyDescent="0.25">
      <c r="B470" s="67" t="s">
        <v>463</v>
      </c>
      <c r="C470" s="67" t="s">
        <v>117</v>
      </c>
      <c r="D470" s="67">
        <v>2020</v>
      </c>
      <c r="E470" s="72">
        <v>0.24472094688714308</v>
      </c>
      <c r="F470" s="73">
        <v>373435.59971663926</v>
      </c>
      <c r="G470" s="73">
        <v>6400888</v>
      </c>
      <c r="H470" s="72">
        <v>5.8341217611781251E-2</v>
      </c>
    </row>
    <row r="471" spans="2:8" x14ac:dyDescent="0.25">
      <c r="B471" s="67" t="s">
        <v>463</v>
      </c>
      <c r="C471" s="67" t="s">
        <v>118</v>
      </c>
      <c r="D471" s="67">
        <v>1982</v>
      </c>
      <c r="E471" s="72">
        <v>0.14926327434505565</v>
      </c>
      <c r="F471" s="73">
        <v>171989.05565391341</v>
      </c>
      <c r="G471" s="73">
        <v>4887757</v>
      </c>
      <c r="H471" s="72">
        <v>3.518772632393824E-2</v>
      </c>
    </row>
    <row r="472" spans="2:8" x14ac:dyDescent="0.25">
      <c r="B472" s="67" t="s">
        <v>463</v>
      </c>
      <c r="C472" s="67" t="s">
        <v>118</v>
      </c>
      <c r="D472" s="67">
        <v>1983</v>
      </c>
      <c r="E472" s="72">
        <v>0.12994636830545661</v>
      </c>
      <c r="F472" s="73">
        <v>145777.34451700546</v>
      </c>
      <c r="G472" s="73">
        <v>4795353</v>
      </c>
      <c r="H472" s="72">
        <v>3.039971082775459E-2</v>
      </c>
    </row>
    <row r="473" spans="2:8" x14ac:dyDescent="0.25">
      <c r="B473" s="67" t="s">
        <v>463</v>
      </c>
      <c r="C473" s="67" t="s">
        <v>118</v>
      </c>
      <c r="D473" s="67">
        <v>1984</v>
      </c>
      <c r="E473" s="72">
        <v>0.13436047512480634</v>
      </c>
      <c r="F473" s="73">
        <v>151852.46229987949</v>
      </c>
      <c r="G473" s="73">
        <v>5006527</v>
      </c>
      <c r="H473" s="72">
        <v>3.0330898505067386E-2</v>
      </c>
    </row>
    <row r="474" spans="2:8" x14ac:dyDescent="0.25">
      <c r="B474" s="67" t="s">
        <v>463</v>
      </c>
      <c r="C474" s="67" t="s">
        <v>118</v>
      </c>
      <c r="D474" s="67">
        <v>1985</v>
      </c>
      <c r="E474" s="72">
        <v>0.13231846298777661</v>
      </c>
      <c r="F474" s="73">
        <v>147087.05591569431</v>
      </c>
      <c r="G474" s="73">
        <v>5018612</v>
      </c>
      <c r="H474" s="72">
        <v>2.93083139154201E-2</v>
      </c>
    </row>
    <row r="475" spans="2:8" x14ac:dyDescent="0.25">
      <c r="B475" s="67" t="s">
        <v>463</v>
      </c>
      <c r="C475" s="67" t="s">
        <v>118</v>
      </c>
      <c r="D475" s="67">
        <v>1986</v>
      </c>
      <c r="E475" s="72">
        <v>0.13481044056388397</v>
      </c>
      <c r="F475" s="73">
        <v>156156.19091232881</v>
      </c>
      <c r="G475" s="73">
        <v>5300676</v>
      </c>
      <c r="H475" s="72">
        <v>2.9459674749471351E-2</v>
      </c>
    </row>
    <row r="476" spans="2:8" x14ac:dyDescent="0.25">
      <c r="B476" s="67" t="s">
        <v>463</v>
      </c>
      <c r="C476" s="67" t="s">
        <v>118</v>
      </c>
      <c r="D476" s="67">
        <v>1987</v>
      </c>
      <c r="E476" s="72">
        <v>0.12978650592114746</v>
      </c>
      <c r="F476" s="73">
        <v>149876.41874569372</v>
      </c>
      <c r="G476" s="73">
        <v>5338657</v>
      </c>
      <c r="H476" s="72">
        <v>2.8073805592997214E-2</v>
      </c>
    </row>
    <row r="477" spans="2:8" x14ac:dyDescent="0.25">
      <c r="B477" s="67" t="s">
        <v>463</v>
      </c>
      <c r="C477" s="67" t="s">
        <v>118</v>
      </c>
      <c r="D477" s="67">
        <v>1988</v>
      </c>
      <c r="E477" s="72">
        <v>0.12919278434374851</v>
      </c>
      <c r="F477" s="73">
        <v>153522.36949136324</v>
      </c>
      <c r="G477" s="73">
        <v>5498146</v>
      </c>
      <c r="H477" s="72">
        <v>2.7922570534024239E-2</v>
      </c>
    </row>
    <row r="478" spans="2:8" x14ac:dyDescent="0.25">
      <c r="B478" s="67" t="s">
        <v>463</v>
      </c>
      <c r="C478" s="67" t="s">
        <v>118</v>
      </c>
      <c r="D478" s="67">
        <v>1989</v>
      </c>
      <c r="E478" s="72">
        <v>0.13192337164750959</v>
      </c>
      <c r="F478" s="73">
        <v>155346.10243678163</v>
      </c>
      <c r="G478" s="73">
        <v>5538702</v>
      </c>
      <c r="H478" s="72">
        <v>2.8047384104936793E-2</v>
      </c>
    </row>
    <row r="479" spans="2:8" x14ac:dyDescent="0.25">
      <c r="B479" s="67" t="s">
        <v>463</v>
      </c>
      <c r="C479" s="67" t="s">
        <v>118</v>
      </c>
      <c r="D479" s="67">
        <v>1990</v>
      </c>
      <c r="E479" s="72">
        <v>0.13158256145758626</v>
      </c>
      <c r="F479" s="73">
        <v>160702.17705583447</v>
      </c>
      <c r="G479" s="73">
        <v>5574458</v>
      </c>
      <c r="H479" s="72">
        <v>2.882830529099591E-2</v>
      </c>
    </row>
    <row r="480" spans="2:8" x14ac:dyDescent="0.25">
      <c r="B480" s="67" t="s">
        <v>463</v>
      </c>
      <c r="C480" s="67" t="s">
        <v>118</v>
      </c>
      <c r="D480" s="67">
        <v>1991</v>
      </c>
      <c r="E480" s="72">
        <v>0.1295192033284768</v>
      </c>
      <c r="F480" s="73">
        <v>159620.37281643812</v>
      </c>
      <c r="G480" s="73">
        <v>5568548</v>
      </c>
      <c r="H480" s="72">
        <v>2.8664630854656925E-2</v>
      </c>
    </row>
    <row r="481" spans="2:8" x14ac:dyDescent="0.25">
      <c r="B481" s="67" t="s">
        <v>463</v>
      </c>
      <c r="C481" s="67" t="s">
        <v>118</v>
      </c>
      <c r="D481" s="67">
        <v>1992</v>
      </c>
      <c r="E481" s="72">
        <v>0.13276869503629818</v>
      </c>
      <c r="F481" s="73">
        <v>166432.9942749218</v>
      </c>
      <c r="G481" s="73">
        <v>5635507</v>
      </c>
      <c r="H481" s="72">
        <v>2.9532922996089225E-2</v>
      </c>
    </row>
    <row r="482" spans="2:8" x14ac:dyDescent="0.25">
      <c r="B482" s="67" t="s">
        <v>463</v>
      </c>
      <c r="C482" s="67" t="s">
        <v>118</v>
      </c>
      <c r="D482" s="67">
        <v>1993</v>
      </c>
      <c r="E482" s="72">
        <v>0.13975045612383027</v>
      </c>
      <c r="F482" s="73">
        <v>175621.4634512389</v>
      </c>
      <c r="G482" s="73">
        <v>5762251</v>
      </c>
      <c r="H482" s="72">
        <v>3.04779266733155E-2</v>
      </c>
    </row>
    <row r="483" spans="2:8" x14ac:dyDescent="0.25">
      <c r="B483" s="67" t="s">
        <v>463</v>
      </c>
      <c r="C483" s="67" t="s">
        <v>118</v>
      </c>
      <c r="D483" s="67">
        <v>1994</v>
      </c>
      <c r="E483" s="72">
        <v>0.12972630435438606</v>
      </c>
      <c r="F483" s="73">
        <v>163869.74875524305</v>
      </c>
      <c r="G483" s="73">
        <v>5763584</v>
      </c>
      <c r="H483" s="72">
        <v>2.8431918187579647E-2</v>
      </c>
    </row>
    <row r="484" spans="2:8" x14ac:dyDescent="0.25">
      <c r="B484" s="67" t="s">
        <v>463</v>
      </c>
      <c r="C484" s="67" t="s">
        <v>118</v>
      </c>
      <c r="D484" s="67">
        <v>1995</v>
      </c>
      <c r="E484" s="72">
        <v>0.12852922364694058</v>
      </c>
      <c r="F484" s="73">
        <v>163847.51195443608</v>
      </c>
      <c r="G484" s="73">
        <v>5837945</v>
      </c>
      <c r="H484" s="72">
        <v>2.8065956762942452E-2</v>
      </c>
    </row>
    <row r="485" spans="2:8" x14ac:dyDescent="0.25">
      <c r="B485" s="67" t="s">
        <v>463</v>
      </c>
      <c r="C485" s="67" t="s">
        <v>118</v>
      </c>
      <c r="D485" s="67">
        <v>1996</v>
      </c>
      <c r="E485" s="72">
        <v>0.12697643441582279</v>
      </c>
      <c r="F485" s="73">
        <v>166905.69793509124</v>
      </c>
      <c r="G485" s="73">
        <v>5974675</v>
      </c>
      <c r="H485" s="72">
        <v>2.7935527528290868E-2</v>
      </c>
    </row>
    <row r="486" spans="2:8" x14ac:dyDescent="0.25">
      <c r="B486" s="67" t="s">
        <v>463</v>
      </c>
      <c r="C486" s="67" t="s">
        <v>118</v>
      </c>
      <c r="D486" s="67">
        <v>1997</v>
      </c>
      <c r="E486" s="72">
        <v>0.12542224764216336</v>
      </c>
      <c r="F486" s="73">
        <v>166981.03482064183</v>
      </c>
      <c r="G486" s="73">
        <v>6116870</v>
      </c>
      <c r="H486" s="72">
        <v>2.7298444273074599E-2</v>
      </c>
    </row>
    <row r="487" spans="2:8" x14ac:dyDescent="0.25">
      <c r="B487" s="67" t="s">
        <v>463</v>
      </c>
      <c r="C487" s="67" t="s">
        <v>118</v>
      </c>
      <c r="D487" s="67">
        <v>1998</v>
      </c>
      <c r="E487" s="72">
        <v>0.1224617501695352</v>
      </c>
      <c r="F487" s="73">
        <v>165204.81975470841</v>
      </c>
      <c r="G487" s="73">
        <v>6216008</v>
      </c>
      <c r="H487" s="72">
        <v>2.6577317750348523E-2</v>
      </c>
    </row>
    <row r="488" spans="2:8" x14ac:dyDescent="0.25">
      <c r="B488" s="67" t="s">
        <v>463</v>
      </c>
      <c r="C488" s="67" t="s">
        <v>118</v>
      </c>
      <c r="D488" s="67">
        <v>1999</v>
      </c>
      <c r="E488" s="72">
        <v>0.11964416223527348</v>
      </c>
      <c r="F488" s="73">
        <v>158012.96826666556</v>
      </c>
      <c r="G488" s="73">
        <v>6201141</v>
      </c>
      <c r="H488" s="72">
        <v>2.5481273247401657E-2</v>
      </c>
    </row>
    <row r="489" spans="2:8" x14ac:dyDescent="0.25">
      <c r="B489" s="67" t="s">
        <v>463</v>
      </c>
      <c r="C489" s="67" t="s">
        <v>118</v>
      </c>
      <c r="D489" s="67">
        <v>2000</v>
      </c>
      <c r="E489" s="72">
        <v>0.11963295614416075</v>
      </c>
      <c r="F489" s="73">
        <v>157734.37781468994</v>
      </c>
      <c r="G489" s="73">
        <v>6310904</v>
      </c>
      <c r="H489" s="72">
        <v>2.4993943469064011E-2</v>
      </c>
    </row>
    <row r="490" spans="2:8" x14ac:dyDescent="0.25">
      <c r="B490" s="67" t="s">
        <v>463</v>
      </c>
      <c r="C490" s="67" t="s">
        <v>118</v>
      </c>
      <c r="D490" s="67">
        <v>2001</v>
      </c>
      <c r="E490" s="72">
        <v>0.11904172783706954</v>
      </c>
      <c r="F490" s="73">
        <v>154604.13456938785</v>
      </c>
      <c r="G490" s="73">
        <v>6309000</v>
      </c>
      <c r="H490" s="72">
        <v>2.4505331204531283E-2</v>
      </c>
    </row>
    <row r="491" spans="2:8" x14ac:dyDescent="0.25">
      <c r="B491" s="67" t="s">
        <v>463</v>
      </c>
      <c r="C491" s="67" t="s">
        <v>118</v>
      </c>
      <c r="D491" s="67">
        <v>2002</v>
      </c>
      <c r="E491" s="72">
        <v>0.12059188614343527</v>
      </c>
      <c r="F491" s="73">
        <v>156017.80276013381</v>
      </c>
      <c r="G491" s="73">
        <v>6304620</v>
      </c>
      <c r="H491" s="72">
        <v>2.4746583102571419E-2</v>
      </c>
    </row>
    <row r="492" spans="2:8" x14ac:dyDescent="0.25">
      <c r="B492" s="67" t="s">
        <v>463</v>
      </c>
      <c r="C492" s="67" t="s">
        <v>118</v>
      </c>
      <c r="D492" s="67">
        <v>2003</v>
      </c>
      <c r="E492" s="72">
        <v>0.12306730331969076</v>
      </c>
      <c r="F492" s="73">
        <v>158477.21236925875</v>
      </c>
      <c r="G492" s="73">
        <v>6382794</v>
      </c>
      <c r="H492" s="72">
        <v>2.4828815150427657E-2</v>
      </c>
    </row>
    <row r="493" spans="2:8" x14ac:dyDescent="0.25">
      <c r="B493" s="67" t="s">
        <v>463</v>
      </c>
      <c r="C493" s="67" t="s">
        <v>118</v>
      </c>
      <c r="D493" s="67">
        <v>2004</v>
      </c>
      <c r="E493" s="72">
        <v>0.1228156262320563</v>
      </c>
      <c r="F493" s="73">
        <v>159506.30330637819</v>
      </c>
      <c r="G493" s="73">
        <v>6519753</v>
      </c>
      <c r="H493" s="72">
        <v>2.4465083770256048E-2</v>
      </c>
    </row>
    <row r="494" spans="2:8" x14ac:dyDescent="0.25">
      <c r="B494" s="67" t="s">
        <v>463</v>
      </c>
      <c r="C494" s="67" t="s">
        <v>118</v>
      </c>
      <c r="D494" s="67">
        <v>2005</v>
      </c>
      <c r="E494" s="72">
        <v>0.12132042573662932</v>
      </c>
      <c r="F494" s="73">
        <v>158647.68772514674</v>
      </c>
      <c r="G494" s="73">
        <v>6497015</v>
      </c>
      <c r="H494" s="72">
        <v>2.4418550322747715E-2</v>
      </c>
    </row>
    <row r="495" spans="2:8" x14ac:dyDescent="0.25">
      <c r="B495" s="67" t="s">
        <v>463</v>
      </c>
      <c r="C495" s="67" t="s">
        <v>118</v>
      </c>
      <c r="D495" s="67">
        <v>2006</v>
      </c>
      <c r="E495" s="72">
        <v>0.12086059442199049</v>
      </c>
      <c r="F495" s="73">
        <v>158832.57597749145</v>
      </c>
      <c r="G495" s="73">
        <v>6560912</v>
      </c>
      <c r="H495" s="72">
        <v>2.4208917293432903E-2</v>
      </c>
    </row>
    <row r="496" spans="2:8" x14ac:dyDescent="0.25">
      <c r="B496" s="67" t="s">
        <v>463</v>
      </c>
      <c r="C496" s="67" t="s">
        <v>118</v>
      </c>
      <c r="D496" s="67">
        <v>2007</v>
      </c>
      <c r="E496" s="72">
        <v>0.12070628508984674</v>
      </c>
      <c r="F496" s="73">
        <v>155665.72220270851</v>
      </c>
      <c r="G496" s="73">
        <v>6567929</v>
      </c>
      <c r="H496" s="72">
        <v>2.3700883825435462E-2</v>
      </c>
    </row>
    <row r="497" spans="2:8" x14ac:dyDescent="0.25">
      <c r="B497" s="67" t="s">
        <v>463</v>
      </c>
      <c r="C497" s="67" t="s">
        <v>118</v>
      </c>
      <c r="D497" s="67">
        <v>2008</v>
      </c>
      <c r="E497" s="72">
        <v>0.11836907642049727</v>
      </c>
      <c r="F497" s="73">
        <v>165238.25918180452</v>
      </c>
      <c r="G497" s="73">
        <v>6641293</v>
      </c>
      <c r="H497" s="72">
        <v>2.4880435057119829E-2</v>
      </c>
    </row>
    <row r="498" spans="2:8" x14ac:dyDescent="0.25">
      <c r="B498" s="67" t="s">
        <v>463</v>
      </c>
      <c r="C498" s="67" t="s">
        <v>118</v>
      </c>
      <c r="D498" s="67">
        <v>2009</v>
      </c>
      <c r="E498" s="72">
        <v>0.11752689636388397</v>
      </c>
      <c r="F498" s="73">
        <v>160796.42121748603</v>
      </c>
      <c r="G498" s="73">
        <v>6527069</v>
      </c>
      <c r="H498" s="72">
        <v>2.4635318121730601E-2</v>
      </c>
    </row>
    <row r="499" spans="2:8" x14ac:dyDescent="0.25">
      <c r="B499" s="67" t="s">
        <v>463</v>
      </c>
      <c r="C499" s="67" t="s">
        <v>118</v>
      </c>
      <c r="D499" s="67">
        <v>2010</v>
      </c>
      <c r="E499" s="72">
        <v>0.11588870387280442</v>
      </c>
      <c r="F499" s="73">
        <v>170183.95230165977</v>
      </c>
      <c r="G499" s="73">
        <v>6735067</v>
      </c>
      <c r="H499" s="72">
        <v>2.5268338429544911E-2</v>
      </c>
    </row>
    <row r="500" spans="2:8" x14ac:dyDescent="0.25">
      <c r="B500" s="67" t="s">
        <v>463</v>
      </c>
      <c r="C500" s="67" t="s">
        <v>118</v>
      </c>
      <c r="D500" s="67">
        <v>2011</v>
      </c>
      <c r="E500" s="72">
        <v>0.11595721810168763</v>
      </c>
      <c r="F500" s="73">
        <v>174197.07876491453</v>
      </c>
      <c r="G500" s="73">
        <v>6815590</v>
      </c>
      <c r="H500" s="72">
        <v>2.5558620569153152E-2</v>
      </c>
    </row>
    <row r="501" spans="2:8" x14ac:dyDescent="0.25">
      <c r="B501" s="67" t="s">
        <v>463</v>
      </c>
      <c r="C501" s="67" t="s">
        <v>118</v>
      </c>
      <c r="D501" s="67">
        <v>2012</v>
      </c>
      <c r="E501" s="72">
        <v>9.9189565312303871E-2</v>
      </c>
      <c r="F501" s="73">
        <v>151126.01522634868</v>
      </c>
      <c r="G501" s="73">
        <v>6794407</v>
      </c>
      <c r="H501" s="72">
        <v>2.2242708631724398E-2</v>
      </c>
    </row>
    <row r="502" spans="2:8" x14ac:dyDescent="0.25">
      <c r="B502" s="67" t="s">
        <v>463</v>
      </c>
      <c r="C502" s="67" t="s">
        <v>118</v>
      </c>
      <c r="D502" s="67">
        <v>2013</v>
      </c>
      <c r="E502" s="72">
        <v>0.11306586000106141</v>
      </c>
      <c r="F502" s="73">
        <v>174390.40808257708</v>
      </c>
      <c r="G502" s="73">
        <v>6973710</v>
      </c>
      <c r="H502" s="72">
        <v>2.5006833963926958E-2</v>
      </c>
    </row>
    <row r="503" spans="2:8" x14ac:dyDescent="0.25">
      <c r="B503" s="67" t="s">
        <v>463</v>
      </c>
      <c r="C503" s="67" t="s">
        <v>118</v>
      </c>
      <c r="D503" s="67">
        <v>2014</v>
      </c>
      <c r="E503" s="72">
        <v>0.11565685665873483</v>
      </c>
      <c r="F503" s="73">
        <v>187611.72911725679</v>
      </c>
      <c r="G503" s="73">
        <v>7173730</v>
      </c>
      <c r="H503" s="72">
        <v>2.6152605285849454E-2</v>
      </c>
    </row>
    <row r="504" spans="2:8" x14ac:dyDescent="0.25">
      <c r="B504" s="67" t="s">
        <v>463</v>
      </c>
      <c r="C504" s="67" t="s">
        <v>118</v>
      </c>
      <c r="D504" s="67">
        <v>2015</v>
      </c>
      <c r="E504" s="72">
        <v>0.11416578135931386</v>
      </c>
      <c r="F504" s="73">
        <v>188328.78625657503</v>
      </c>
      <c r="G504" s="73">
        <v>7258314</v>
      </c>
      <c r="H504" s="72">
        <v>2.5946629789862358E-2</v>
      </c>
    </row>
    <row r="505" spans="2:8" x14ac:dyDescent="0.25">
      <c r="B505" s="67" t="s">
        <v>463</v>
      </c>
      <c r="C505" s="67" t="s">
        <v>118</v>
      </c>
      <c r="D505" s="67">
        <v>2016</v>
      </c>
      <c r="E505" s="72">
        <v>0.11233491407883331</v>
      </c>
      <c r="F505" s="73">
        <v>188500.00785273573</v>
      </c>
      <c r="G505" s="73">
        <v>7348911</v>
      </c>
      <c r="H505" s="72">
        <v>2.5650059968441E-2</v>
      </c>
    </row>
    <row r="506" spans="2:8" x14ac:dyDescent="0.25">
      <c r="B506" s="67" t="s">
        <v>463</v>
      </c>
      <c r="C506" s="67" t="s">
        <v>118</v>
      </c>
      <c r="D506" s="67">
        <v>2017</v>
      </c>
      <c r="E506" s="72">
        <v>0.11045661820696175</v>
      </c>
      <c r="F506" s="73">
        <v>187565.27881105966</v>
      </c>
      <c r="G506" s="73">
        <v>7408771</v>
      </c>
      <c r="H506" s="72">
        <v>2.5316652223568478E-2</v>
      </c>
    </row>
    <row r="507" spans="2:8" x14ac:dyDescent="0.25">
      <c r="B507" s="67" t="s">
        <v>463</v>
      </c>
      <c r="C507" s="67" t="s">
        <v>118</v>
      </c>
      <c r="D507" s="67">
        <v>2018</v>
      </c>
      <c r="E507" s="72">
        <v>0.108088954056696</v>
      </c>
      <c r="F507" s="73">
        <v>185080.60794232649</v>
      </c>
      <c r="G507" s="73">
        <v>7552902</v>
      </c>
      <c r="H507" s="72">
        <v>2.4504568964661064E-2</v>
      </c>
    </row>
    <row r="508" spans="2:8" x14ac:dyDescent="0.25">
      <c r="B508" s="67" t="s">
        <v>463</v>
      </c>
      <c r="C508" s="67" t="s">
        <v>118</v>
      </c>
      <c r="D508" s="67">
        <v>2019</v>
      </c>
      <c r="E508" s="72">
        <v>0.11079409275262224</v>
      </c>
      <c r="F508" s="73">
        <v>189743.30418991478</v>
      </c>
      <c r="G508" s="73">
        <v>7460380</v>
      </c>
      <c r="H508" s="72">
        <v>2.5433463736420234E-2</v>
      </c>
    </row>
    <row r="509" spans="2:8" x14ac:dyDescent="0.25">
      <c r="B509" s="67" t="s">
        <v>463</v>
      </c>
      <c r="C509" s="67" t="s">
        <v>118</v>
      </c>
      <c r="D509" s="67">
        <v>2020</v>
      </c>
      <c r="E509" s="72">
        <v>0.11053212950705006</v>
      </c>
      <c r="F509" s="73">
        <v>168668.16100322566</v>
      </c>
      <c r="G509" s="73">
        <v>6400888</v>
      </c>
      <c r="H509" s="72">
        <v>2.6350743991025254E-2</v>
      </c>
    </row>
    <row r="510" spans="2:8" x14ac:dyDescent="0.25">
      <c r="B510" s="67" t="s">
        <v>463</v>
      </c>
      <c r="C510" s="67" t="s">
        <v>120</v>
      </c>
      <c r="D510" s="67">
        <v>1982</v>
      </c>
      <c r="E510" s="72">
        <v>0.11535104501639591</v>
      </c>
      <c r="F510" s="73">
        <v>132913.58767327724</v>
      </c>
      <c r="G510" s="73">
        <v>4887757</v>
      </c>
      <c r="H510" s="72">
        <v>2.719316604186281E-2</v>
      </c>
    </row>
    <row r="511" spans="2:8" x14ac:dyDescent="0.25">
      <c r="B511" s="67" t="s">
        <v>463</v>
      </c>
      <c r="C511" s="67" t="s">
        <v>120</v>
      </c>
      <c r="D511" s="67">
        <v>1983</v>
      </c>
      <c r="E511" s="72">
        <v>0.10436447735244536</v>
      </c>
      <c r="F511" s="73">
        <v>117078.88853486172</v>
      </c>
      <c r="G511" s="73">
        <v>4795353</v>
      </c>
      <c r="H511" s="72">
        <v>2.4415071952963989E-2</v>
      </c>
    </row>
    <row r="512" spans="2:8" x14ac:dyDescent="0.25">
      <c r="B512" s="67" t="s">
        <v>463</v>
      </c>
      <c r="C512" s="67" t="s">
        <v>120</v>
      </c>
      <c r="D512" s="67">
        <v>1984</v>
      </c>
      <c r="E512" s="72">
        <v>9.2393125609686114E-2</v>
      </c>
      <c r="F512" s="73">
        <v>104421.50945343432</v>
      </c>
      <c r="G512" s="73">
        <v>5006527</v>
      </c>
      <c r="H512" s="72">
        <v>2.0857075064897149E-2</v>
      </c>
    </row>
    <row r="513" spans="2:8" x14ac:dyDescent="0.25">
      <c r="B513" s="67" t="s">
        <v>463</v>
      </c>
      <c r="C513" s="67" t="s">
        <v>120</v>
      </c>
      <c r="D513" s="67">
        <v>1985</v>
      </c>
      <c r="E513" s="72">
        <v>0.10095153817595573</v>
      </c>
      <c r="F513" s="73">
        <v>112219.14315792685</v>
      </c>
      <c r="G513" s="73">
        <v>5018612</v>
      </c>
      <c r="H513" s="72">
        <v>2.2360593558124607E-2</v>
      </c>
    </row>
    <row r="514" spans="2:8" x14ac:dyDescent="0.25">
      <c r="B514" s="67" t="s">
        <v>463</v>
      </c>
      <c r="C514" s="67" t="s">
        <v>120</v>
      </c>
      <c r="D514" s="67">
        <v>1986</v>
      </c>
      <c r="E514" s="72">
        <v>0.10417576520058368</v>
      </c>
      <c r="F514" s="73">
        <v>120670.8516866789</v>
      </c>
      <c r="G514" s="73">
        <v>5300676</v>
      </c>
      <c r="H514" s="72">
        <v>2.2765181589419706E-2</v>
      </c>
    </row>
    <row r="515" spans="2:8" x14ac:dyDescent="0.25">
      <c r="B515" s="67" t="s">
        <v>463</v>
      </c>
      <c r="C515" s="67" t="s">
        <v>120</v>
      </c>
      <c r="D515" s="67">
        <v>1987</v>
      </c>
      <c r="E515" s="72">
        <v>0.10452399983788115</v>
      </c>
      <c r="F515" s="73">
        <v>120703.47882078645</v>
      </c>
      <c r="G515" s="73">
        <v>5338657</v>
      </c>
      <c r="H515" s="72">
        <v>2.2609333924390806E-2</v>
      </c>
    </row>
    <row r="516" spans="2:8" x14ac:dyDescent="0.25">
      <c r="B516" s="67" t="s">
        <v>463</v>
      </c>
      <c r="C516" s="67" t="s">
        <v>120</v>
      </c>
      <c r="D516" s="67">
        <v>1988</v>
      </c>
      <c r="E516" s="72">
        <v>0.10752350629033845</v>
      </c>
      <c r="F516" s="73">
        <v>127772.33299493499</v>
      </c>
      <c r="G516" s="73">
        <v>5498146</v>
      </c>
      <c r="H516" s="72">
        <v>2.3239166983731421E-2</v>
      </c>
    </row>
    <row r="517" spans="2:8" x14ac:dyDescent="0.25">
      <c r="B517" s="67" t="s">
        <v>463</v>
      </c>
      <c r="C517" s="67" t="s">
        <v>120</v>
      </c>
      <c r="D517" s="67">
        <v>1989</v>
      </c>
      <c r="E517" s="72">
        <v>0.10706513409961686</v>
      </c>
      <c r="F517" s="73">
        <v>126074.33452873564</v>
      </c>
      <c r="G517" s="73">
        <v>5538702</v>
      </c>
      <c r="H517" s="72">
        <v>2.2762433243156181E-2</v>
      </c>
    </row>
    <row r="518" spans="2:8" x14ac:dyDescent="0.25">
      <c r="B518" s="67" t="s">
        <v>463</v>
      </c>
      <c r="C518" s="67" t="s">
        <v>120</v>
      </c>
      <c r="D518" s="67">
        <v>1990</v>
      </c>
      <c r="E518" s="72">
        <v>0.10733523568278577</v>
      </c>
      <c r="F518" s="73">
        <v>131088.84534509332</v>
      </c>
      <c r="G518" s="73">
        <v>5574458</v>
      </c>
      <c r="H518" s="72">
        <v>2.3515980449595873E-2</v>
      </c>
    </row>
    <row r="519" spans="2:8" x14ac:dyDescent="0.25">
      <c r="B519" s="67" t="s">
        <v>463</v>
      </c>
      <c r="C519" s="67" t="s">
        <v>120</v>
      </c>
      <c r="D519" s="67">
        <v>1991</v>
      </c>
      <c r="E519" s="72">
        <v>0.10565210207729396</v>
      </c>
      <c r="F519" s="73">
        <v>130206.39016477161</v>
      </c>
      <c r="G519" s="73">
        <v>5568548</v>
      </c>
      <c r="H519" s="72">
        <v>2.3382467056900939E-2</v>
      </c>
    </row>
    <row r="520" spans="2:8" x14ac:dyDescent="0.25">
      <c r="B520" s="67" t="s">
        <v>463</v>
      </c>
      <c r="C520" s="67" t="s">
        <v>120</v>
      </c>
      <c r="D520" s="67">
        <v>1992</v>
      </c>
      <c r="E520" s="72">
        <v>0.1043793897184678</v>
      </c>
      <c r="F520" s="73">
        <v>130845.41025792362</v>
      </c>
      <c r="G520" s="73">
        <v>5635507</v>
      </c>
      <c r="H520" s="72">
        <v>2.3218037038712509E-2</v>
      </c>
    </row>
    <row r="521" spans="2:8" x14ac:dyDescent="0.25">
      <c r="B521" s="67" t="s">
        <v>463</v>
      </c>
      <c r="C521" s="67" t="s">
        <v>120</v>
      </c>
      <c r="D521" s="67">
        <v>1993</v>
      </c>
      <c r="E521" s="72">
        <v>9.6315696545229826E-2</v>
      </c>
      <c r="F521" s="73">
        <v>121037.91321876287</v>
      </c>
      <c r="G521" s="73">
        <v>5762251</v>
      </c>
      <c r="H521" s="72">
        <v>2.1005317751476439E-2</v>
      </c>
    </row>
    <row r="522" spans="2:8" x14ac:dyDescent="0.25">
      <c r="B522" s="67" t="s">
        <v>463</v>
      </c>
      <c r="C522" s="67" t="s">
        <v>120</v>
      </c>
      <c r="D522" s="67">
        <v>1994</v>
      </c>
      <c r="E522" s="72">
        <v>8.2470804791936997E-2</v>
      </c>
      <c r="F522" s="73">
        <v>104176.79072995565</v>
      </c>
      <c r="G522" s="73">
        <v>5763584</v>
      </c>
      <c r="H522" s="72">
        <v>1.8075001722878622E-2</v>
      </c>
    </row>
    <row r="523" spans="2:8" x14ac:dyDescent="0.25">
      <c r="B523" s="67" t="s">
        <v>463</v>
      </c>
      <c r="C523" s="67" t="s">
        <v>120</v>
      </c>
      <c r="D523" s="67">
        <v>1995</v>
      </c>
      <c r="E523" s="72">
        <v>8.55121081722367E-2</v>
      </c>
      <c r="F523" s="73">
        <v>109009.80935266928</v>
      </c>
      <c r="G523" s="73">
        <v>5837945</v>
      </c>
      <c r="H523" s="72">
        <v>1.8672633838220348E-2</v>
      </c>
    </row>
    <row r="524" spans="2:8" x14ac:dyDescent="0.25">
      <c r="B524" s="67" t="s">
        <v>463</v>
      </c>
      <c r="C524" s="67" t="s">
        <v>120</v>
      </c>
      <c r="D524" s="67">
        <v>1996</v>
      </c>
      <c r="E524" s="72">
        <v>8.4034284072590296E-2</v>
      </c>
      <c r="F524" s="73">
        <v>110459.87311062518</v>
      </c>
      <c r="G524" s="73">
        <v>5974675</v>
      </c>
      <c r="H524" s="72">
        <v>1.8488013676162332E-2</v>
      </c>
    </row>
    <row r="525" spans="2:8" x14ac:dyDescent="0.25">
      <c r="B525" s="67" t="s">
        <v>463</v>
      </c>
      <c r="C525" s="67" t="s">
        <v>120</v>
      </c>
      <c r="D525" s="67">
        <v>1997</v>
      </c>
      <c r="E525" s="72">
        <v>8.2555129900576743E-2</v>
      </c>
      <c r="F525" s="73">
        <v>109909.85474826275</v>
      </c>
      <c r="G525" s="73">
        <v>6116870</v>
      </c>
      <c r="H525" s="72">
        <v>1.7968316270946211E-2</v>
      </c>
    </row>
    <row r="526" spans="2:8" x14ac:dyDescent="0.25">
      <c r="B526" s="67" t="s">
        <v>463</v>
      </c>
      <c r="C526" s="67" t="s">
        <v>120</v>
      </c>
      <c r="D526" s="67">
        <v>1998</v>
      </c>
      <c r="E526" s="72">
        <v>8.0782282828597438E-2</v>
      </c>
      <c r="F526" s="73">
        <v>108977.88456882846</v>
      </c>
      <c r="G526" s="73">
        <v>6216008</v>
      </c>
      <c r="H526" s="72">
        <v>1.7531812148380191E-2</v>
      </c>
    </row>
    <row r="527" spans="2:8" x14ac:dyDescent="0.25">
      <c r="B527" s="67" t="s">
        <v>463</v>
      </c>
      <c r="C527" s="67" t="s">
        <v>120</v>
      </c>
      <c r="D527" s="67">
        <v>1999</v>
      </c>
      <c r="E527" s="72">
        <v>7.9095014872625935E-2</v>
      </c>
      <c r="F527" s="73">
        <v>104460.07428714322</v>
      </c>
      <c r="G527" s="73">
        <v>6201141</v>
      </c>
      <c r="H527" s="72">
        <v>1.6845299000158714E-2</v>
      </c>
    </row>
    <row r="528" spans="2:8" x14ac:dyDescent="0.25">
      <c r="B528" s="67" t="s">
        <v>463</v>
      </c>
      <c r="C528" s="67" t="s">
        <v>120</v>
      </c>
      <c r="D528" s="67">
        <v>2000</v>
      </c>
      <c r="E528" s="72">
        <v>8.1339358634736542E-2</v>
      </c>
      <c r="F528" s="73">
        <v>107244.80560887925</v>
      </c>
      <c r="G528" s="73">
        <v>6310904</v>
      </c>
      <c r="H528" s="72">
        <v>1.6993572649636132E-2</v>
      </c>
    </row>
    <row r="529" spans="2:8" x14ac:dyDescent="0.25">
      <c r="B529" s="67" t="s">
        <v>463</v>
      </c>
      <c r="C529" s="67" t="s">
        <v>120</v>
      </c>
      <c r="D529" s="67">
        <v>2001</v>
      </c>
      <c r="E529" s="72">
        <v>8.0937378002848198E-2</v>
      </c>
      <c r="F529" s="73">
        <v>105116.52937004107</v>
      </c>
      <c r="G529" s="73">
        <v>6309000</v>
      </c>
      <c r="H529" s="72">
        <v>1.6661361447145518E-2</v>
      </c>
    </row>
    <row r="530" spans="2:8" x14ac:dyDescent="0.25">
      <c r="B530" s="67" t="s">
        <v>463</v>
      </c>
      <c r="C530" s="67" t="s">
        <v>120</v>
      </c>
      <c r="D530" s="67">
        <v>2002</v>
      </c>
      <c r="E530" s="72">
        <v>8.360666101676506E-2</v>
      </c>
      <c r="F530" s="73">
        <v>108167.53900367708</v>
      </c>
      <c r="G530" s="73">
        <v>6304620</v>
      </c>
      <c r="H530" s="72">
        <v>1.7156868931621109E-2</v>
      </c>
    </row>
    <row r="531" spans="2:8" x14ac:dyDescent="0.25">
      <c r="B531" s="67" t="s">
        <v>463</v>
      </c>
      <c r="C531" s="67" t="s">
        <v>120</v>
      </c>
      <c r="D531" s="67">
        <v>2003</v>
      </c>
      <c r="E531" s="72">
        <v>8.4185993633469763E-2</v>
      </c>
      <c r="F531" s="73">
        <v>108408.66120964075</v>
      </c>
      <c r="G531" s="73">
        <v>6382794</v>
      </c>
      <c r="H531" s="72">
        <v>1.6984515121377997E-2</v>
      </c>
    </row>
    <row r="532" spans="2:8" x14ac:dyDescent="0.25">
      <c r="B532" s="67" t="s">
        <v>463</v>
      </c>
      <c r="C532" s="67" t="s">
        <v>120</v>
      </c>
      <c r="D532" s="67">
        <v>2004</v>
      </c>
      <c r="E532" s="72">
        <v>8.4013830230796935E-2</v>
      </c>
      <c r="F532" s="73">
        <v>109112.6259569266</v>
      </c>
      <c r="G532" s="73">
        <v>6519753</v>
      </c>
      <c r="H532" s="72">
        <v>1.6735699336604716E-2</v>
      </c>
    </row>
    <row r="533" spans="2:8" x14ac:dyDescent="0.25">
      <c r="B533" s="67" t="s">
        <v>463</v>
      </c>
      <c r="C533" s="67" t="s">
        <v>120</v>
      </c>
      <c r="D533" s="67">
        <v>2005</v>
      </c>
      <c r="E533" s="72">
        <v>8.2991016404594928E-2</v>
      </c>
      <c r="F533" s="73">
        <v>108525.27737687867</v>
      </c>
      <c r="G533" s="73">
        <v>6497015</v>
      </c>
      <c r="H533" s="72">
        <v>1.6703867449417719E-2</v>
      </c>
    </row>
    <row r="534" spans="2:8" x14ac:dyDescent="0.25">
      <c r="B534" s="67" t="s">
        <v>463</v>
      </c>
      <c r="C534" s="67" t="s">
        <v>120</v>
      </c>
      <c r="D534" s="67">
        <v>2006</v>
      </c>
      <c r="E534" s="72">
        <v>8.3513833374271484E-2</v>
      </c>
      <c r="F534" s="73">
        <v>109752.2095438001</v>
      </c>
      <c r="G534" s="73">
        <v>6560912</v>
      </c>
      <c r="H534" s="72">
        <v>1.6728194120543011E-2</v>
      </c>
    </row>
    <row r="535" spans="2:8" x14ac:dyDescent="0.25">
      <c r="B535" s="67" t="s">
        <v>463</v>
      </c>
      <c r="C535" s="67" t="s">
        <v>120</v>
      </c>
      <c r="D535" s="67">
        <v>2007</v>
      </c>
      <c r="E535" s="72">
        <v>8.3825357797960534E-2</v>
      </c>
      <c r="F535" s="73">
        <v>108103.19322483706</v>
      </c>
      <c r="G535" s="73">
        <v>6567929</v>
      </c>
      <c r="H535" s="72">
        <v>1.6459251192398251E-2</v>
      </c>
    </row>
    <row r="536" spans="2:8" x14ac:dyDescent="0.25">
      <c r="B536" s="67" t="s">
        <v>463</v>
      </c>
      <c r="C536" s="67" t="s">
        <v>120</v>
      </c>
      <c r="D536" s="67">
        <v>2008</v>
      </c>
      <c r="E536" s="72">
        <v>8.362378863055453E-2</v>
      </c>
      <c r="F536" s="73">
        <v>116735.29672913165</v>
      </c>
      <c r="G536" s="73">
        <v>6641293</v>
      </c>
      <c r="H536" s="72">
        <v>1.7577194189313985E-2</v>
      </c>
    </row>
    <row r="537" spans="2:8" x14ac:dyDescent="0.25">
      <c r="B537" s="67" t="s">
        <v>463</v>
      </c>
      <c r="C537" s="67" t="s">
        <v>120</v>
      </c>
      <c r="D537" s="67">
        <v>2009</v>
      </c>
      <c r="E537" s="72">
        <v>9.0208361705025192E-2</v>
      </c>
      <c r="F537" s="73">
        <v>123420.1036088792</v>
      </c>
      <c r="G537" s="73">
        <v>6527069</v>
      </c>
      <c r="H537" s="72">
        <v>1.8908962600039804E-2</v>
      </c>
    </row>
    <row r="538" spans="2:8" x14ac:dyDescent="0.25">
      <c r="B538" s="67" t="s">
        <v>463</v>
      </c>
      <c r="C538" s="67" t="s">
        <v>120</v>
      </c>
      <c r="D538" s="67">
        <v>2010</v>
      </c>
      <c r="E538" s="72">
        <v>8.895095880109577E-2</v>
      </c>
      <c r="F538" s="73">
        <v>130625.55041091474</v>
      </c>
      <c r="G538" s="73">
        <v>6735067</v>
      </c>
      <c r="H538" s="72">
        <v>1.9394840528077113E-2</v>
      </c>
    </row>
    <row r="539" spans="2:8" x14ac:dyDescent="0.25">
      <c r="B539" s="67" t="s">
        <v>463</v>
      </c>
      <c r="C539" s="67" t="s">
        <v>120</v>
      </c>
      <c r="D539" s="67">
        <v>2011</v>
      </c>
      <c r="E539" s="72">
        <v>9.1153391379125009E-2</v>
      </c>
      <c r="F539" s="73">
        <v>136935.45565946467</v>
      </c>
      <c r="G539" s="73">
        <v>6815590</v>
      </c>
      <c r="H539" s="72">
        <v>2.0091504280548664E-2</v>
      </c>
    </row>
    <row r="540" spans="2:8" x14ac:dyDescent="0.25">
      <c r="B540" s="67" t="s">
        <v>463</v>
      </c>
      <c r="C540" s="67" t="s">
        <v>120</v>
      </c>
      <c r="D540" s="67">
        <v>2012</v>
      </c>
      <c r="E540" s="72">
        <v>9.2558736049335552E-2</v>
      </c>
      <c r="F540" s="73">
        <v>141023.23071465603</v>
      </c>
      <c r="G540" s="73">
        <v>6794407</v>
      </c>
      <c r="H540" s="72">
        <v>2.0755782029933743E-2</v>
      </c>
    </row>
    <row r="541" spans="2:8" x14ac:dyDescent="0.25">
      <c r="B541" s="67" t="s">
        <v>463</v>
      </c>
      <c r="C541" s="67" t="s">
        <v>120</v>
      </c>
      <c r="D541" s="67">
        <v>2013</v>
      </c>
      <c r="E541" s="72">
        <v>9.013957437775301E-2</v>
      </c>
      <c r="F541" s="73">
        <v>139029.38658918432</v>
      </c>
      <c r="G541" s="73">
        <v>6973710</v>
      </c>
      <c r="H541" s="72">
        <v>1.9936215671311871E-2</v>
      </c>
    </row>
    <row r="542" spans="2:8" x14ac:dyDescent="0.25">
      <c r="B542" s="67" t="s">
        <v>463</v>
      </c>
      <c r="C542" s="67" t="s">
        <v>120</v>
      </c>
      <c r="D542" s="67">
        <v>2014</v>
      </c>
      <c r="E542" s="72">
        <v>8.8987005009784639E-2</v>
      </c>
      <c r="F542" s="73">
        <v>144349.46929357707</v>
      </c>
      <c r="G542" s="73">
        <v>7173730</v>
      </c>
      <c r="H542" s="72">
        <v>2.0121954588976317E-2</v>
      </c>
    </row>
    <row r="543" spans="2:8" x14ac:dyDescent="0.25">
      <c r="B543" s="67" t="s">
        <v>463</v>
      </c>
      <c r="C543" s="67" t="s">
        <v>120</v>
      </c>
      <c r="D543" s="67">
        <v>2015</v>
      </c>
      <c r="E543" s="72">
        <v>8.7839763687715386E-2</v>
      </c>
      <c r="F543" s="73">
        <v>144901.17689736481</v>
      </c>
      <c r="G543" s="73">
        <v>7258314</v>
      </c>
      <c r="H543" s="72">
        <v>1.996347593909065E-2</v>
      </c>
    </row>
    <row r="544" spans="2:8" x14ac:dyDescent="0.25">
      <c r="B544" s="67" t="s">
        <v>463</v>
      </c>
      <c r="C544" s="67" t="s">
        <v>120</v>
      </c>
      <c r="D544" s="67">
        <v>2016</v>
      </c>
      <c r="E544" s="72">
        <v>8.6431084595380139E-2</v>
      </c>
      <c r="F544" s="73">
        <v>145032.91571057058</v>
      </c>
      <c r="G544" s="73">
        <v>7348911</v>
      </c>
      <c r="H544" s="72">
        <v>1.9735293529962547E-2</v>
      </c>
    </row>
    <row r="545" spans="2:8" x14ac:dyDescent="0.25">
      <c r="B545" s="67" t="s">
        <v>463</v>
      </c>
      <c r="C545" s="67" t="s">
        <v>120</v>
      </c>
      <c r="D545" s="67">
        <v>2017</v>
      </c>
      <c r="E545" s="72">
        <v>9.0275841459617812E-2</v>
      </c>
      <c r="F545" s="73">
        <v>153296.5036241624</v>
      </c>
      <c r="G545" s="73">
        <v>7408771</v>
      </c>
      <c r="H545" s="72">
        <v>2.0691219046203805E-2</v>
      </c>
    </row>
    <row r="546" spans="2:8" x14ac:dyDescent="0.25">
      <c r="B546" s="67" t="s">
        <v>463</v>
      </c>
      <c r="C546" s="67" t="s">
        <v>120</v>
      </c>
      <c r="D546" s="67">
        <v>2018</v>
      </c>
      <c r="E546" s="72">
        <v>9.5288367546432065E-2</v>
      </c>
      <c r="F546" s="73">
        <v>163162.17646138807</v>
      </c>
      <c r="G546" s="73">
        <v>7552902</v>
      </c>
      <c r="H546" s="72">
        <v>2.1602580896904006E-2</v>
      </c>
    </row>
    <row r="547" spans="2:8" x14ac:dyDescent="0.25">
      <c r="B547" s="67" t="s">
        <v>463</v>
      </c>
      <c r="C547" s="67" t="s">
        <v>120</v>
      </c>
      <c r="D547" s="67">
        <v>2019</v>
      </c>
      <c r="E547" s="72">
        <v>9.5081761355609681E-2</v>
      </c>
      <c r="F547" s="73">
        <v>162834.74253534462</v>
      </c>
      <c r="G547" s="73">
        <v>7460380</v>
      </c>
      <c r="H547" s="72">
        <v>2.1826601665779037E-2</v>
      </c>
    </row>
    <row r="548" spans="2:8" x14ac:dyDescent="0.25">
      <c r="B548" s="67" t="s">
        <v>463</v>
      </c>
      <c r="C548" s="67" t="s">
        <v>120</v>
      </c>
      <c r="D548" s="67">
        <v>2020</v>
      </c>
      <c r="E548" s="72">
        <v>9.6233018315969837E-2</v>
      </c>
      <c r="F548" s="73">
        <v>146848.2177945289</v>
      </c>
      <c r="G548" s="73">
        <v>6400888</v>
      </c>
      <c r="H548" s="72">
        <v>2.2941850848589899E-2</v>
      </c>
    </row>
    <row r="549" spans="2:8" x14ac:dyDescent="0.25">
      <c r="B549" s="67" t="s">
        <v>463</v>
      </c>
      <c r="C549" s="67" t="s">
        <v>121</v>
      </c>
      <c r="D549" s="67">
        <v>1982</v>
      </c>
      <c r="E549" s="72">
        <v>6.1236850557302429E-2</v>
      </c>
      <c r="F549" s="73">
        <v>70560.344765203394</v>
      </c>
      <c r="G549" s="73">
        <v>4887757</v>
      </c>
      <c r="H549" s="72">
        <v>1.4436140087406841E-2</v>
      </c>
    </row>
    <row r="550" spans="2:8" x14ac:dyDescent="0.25">
      <c r="B550" s="67" t="s">
        <v>463</v>
      </c>
      <c r="C550" s="67" t="s">
        <v>121</v>
      </c>
      <c r="D550" s="67">
        <v>1983</v>
      </c>
      <c r="E550" s="72">
        <v>6.9640232430250124E-2</v>
      </c>
      <c r="F550" s="73">
        <v>78124.293026530198</v>
      </c>
      <c r="G550" s="73">
        <v>4795353</v>
      </c>
      <c r="H550" s="72">
        <v>1.6291666750399857E-2</v>
      </c>
    </row>
    <row r="551" spans="2:8" x14ac:dyDescent="0.25">
      <c r="B551" s="67" t="s">
        <v>463</v>
      </c>
      <c r="C551" s="67" t="s">
        <v>121</v>
      </c>
      <c r="D551" s="67">
        <v>1984</v>
      </c>
      <c r="E551" s="72">
        <v>7.1067883169793997E-2</v>
      </c>
      <c r="F551" s="73">
        <v>80319.997676019964</v>
      </c>
      <c r="G551" s="73">
        <v>5006527</v>
      </c>
      <c r="H551" s="72">
        <v>1.6043056928689282E-2</v>
      </c>
    </row>
    <row r="552" spans="2:8" x14ac:dyDescent="0.25">
      <c r="B552" s="67" t="s">
        <v>463</v>
      </c>
      <c r="C552" s="67" t="s">
        <v>121</v>
      </c>
      <c r="D552" s="67">
        <v>1985</v>
      </c>
      <c r="E552" s="72">
        <v>6.6563097478589864E-2</v>
      </c>
      <c r="F552" s="73">
        <v>73992.471040565186</v>
      </c>
      <c r="G552" s="73">
        <v>5018612</v>
      </c>
      <c r="H552" s="72">
        <v>1.4743612584628018E-2</v>
      </c>
    </row>
    <row r="553" spans="2:8" x14ac:dyDescent="0.25">
      <c r="B553" s="67" t="s">
        <v>463</v>
      </c>
      <c r="C553" s="67" t="s">
        <v>121</v>
      </c>
      <c r="D553" s="67">
        <v>1986</v>
      </c>
      <c r="E553" s="72">
        <v>6.6478608425550312E-2</v>
      </c>
      <c r="F553" s="73">
        <v>77004.764805043524</v>
      </c>
      <c r="G553" s="73">
        <v>5300676</v>
      </c>
      <c r="H553" s="72">
        <v>1.4527347984491699E-2</v>
      </c>
    </row>
    <row r="554" spans="2:8" x14ac:dyDescent="0.25">
      <c r="B554" s="67" t="s">
        <v>463</v>
      </c>
      <c r="C554" s="67" t="s">
        <v>121</v>
      </c>
      <c r="D554" s="67">
        <v>1987</v>
      </c>
      <c r="E554" s="72">
        <v>6.6889265202375828E-2</v>
      </c>
      <c r="F554" s="73">
        <v>77243.18834158199</v>
      </c>
      <c r="G554" s="73">
        <v>5338657</v>
      </c>
      <c r="H554" s="72">
        <v>1.4468655383101403E-2</v>
      </c>
    </row>
    <row r="555" spans="2:8" x14ac:dyDescent="0.25">
      <c r="B555" s="67" t="s">
        <v>463</v>
      </c>
      <c r="C555" s="67" t="s">
        <v>121</v>
      </c>
      <c r="D555" s="67">
        <v>1988</v>
      </c>
      <c r="E555" s="72">
        <v>6.689741958823496E-2</v>
      </c>
      <c r="F555" s="73">
        <v>79495.541645091362</v>
      </c>
      <c r="G555" s="73">
        <v>5498146</v>
      </c>
      <c r="H555" s="72">
        <v>1.4458608710116349E-2</v>
      </c>
    </row>
    <row r="556" spans="2:8" x14ac:dyDescent="0.25">
      <c r="B556" s="67" t="s">
        <v>463</v>
      </c>
      <c r="C556" s="67" t="s">
        <v>121</v>
      </c>
      <c r="D556" s="67">
        <v>1989</v>
      </c>
      <c r="E556" s="72">
        <v>6.7095785440613023E-2</v>
      </c>
      <c r="F556" s="73">
        <v>79008.507954022978</v>
      </c>
      <c r="G556" s="73">
        <v>5538702</v>
      </c>
      <c r="H556" s="72">
        <v>1.4264805716939272E-2</v>
      </c>
    </row>
    <row r="557" spans="2:8" x14ac:dyDescent="0.25">
      <c r="B557" s="67" t="s">
        <v>463</v>
      </c>
      <c r="C557" s="67" t="s">
        <v>121</v>
      </c>
      <c r="D557" s="67">
        <v>1990</v>
      </c>
      <c r="E557" s="72">
        <v>6.6806036653289186E-2</v>
      </c>
      <c r="F557" s="73">
        <v>81590.412982772046</v>
      </c>
      <c r="G557" s="73">
        <v>5574458</v>
      </c>
      <c r="H557" s="72">
        <v>1.4636474610226151E-2</v>
      </c>
    </row>
    <row r="558" spans="2:8" x14ac:dyDescent="0.25">
      <c r="B558" s="67" t="s">
        <v>463</v>
      </c>
      <c r="C558" s="67" t="s">
        <v>121</v>
      </c>
      <c r="D558" s="67">
        <v>1991</v>
      </c>
      <c r="E558" s="72">
        <v>6.5758445108671168E-2</v>
      </c>
      <c r="F558" s="73">
        <v>81041.168061042103</v>
      </c>
      <c r="G558" s="73">
        <v>5568548</v>
      </c>
      <c r="H558" s="72">
        <v>1.4553375145736753E-2</v>
      </c>
    </row>
    <row r="559" spans="2:8" x14ac:dyDescent="0.25">
      <c r="B559" s="67" t="s">
        <v>463</v>
      </c>
      <c r="C559" s="67" t="s">
        <v>121</v>
      </c>
      <c r="D559" s="67">
        <v>1992</v>
      </c>
      <c r="E559" s="72">
        <v>6.459894941863896E-2</v>
      </c>
      <c r="F559" s="73">
        <v>80978.400637431376</v>
      </c>
      <c r="G559" s="73">
        <v>5635507</v>
      </c>
      <c r="H559" s="72">
        <v>1.4369319501764682E-2</v>
      </c>
    </row>
    <row r="560" spans="2:8" x14ac:dyDescent="0.25">
      <c r="B560" s="67" t="s">
        <v>463</v>
      </c>
      <c r="C560" s="67" t="s">
        <v>121</v>
      </c>
      <c r="D560" s="67">
        <v>1993</v>
      </c>
      <c r="E560" s="72">
        <v>6.4416455770702138E-2</v>
      </c>
      <c r="F560" s="73">
        <v>80950.807221470197</v>
      </c>
      <c r="G560" s="73">
        <v>5762251</v>
      </c>
      <c r="H560" s="72">
        <v>1.4048469464705754E-2</v>
      </c>
    </row>
    <row r="561" spans="2:8" x14ac:dyDescent="0.25">
      <c r="B561" s="67" t="s">
        <v>463</v>
      </c>
      <c r="C561" s="67" t="s">
        <v>121</v>
      </c>
      <c r="D561" s="67">
        <v>1994</v>
      </c>
      <c r="E561" s="72">
        <v>6.6055101240230549E-2</v>
      </c>
      <c r="F561" s="73">
        <v>83440.539666254263</v>
      </c>
      <c r="G561" s="73">
        <v>5763584</v>
      </c>
      <c r="H561" s="72">
        <v>1.4477196769623599E-2</v>
      </c>
    </row>
    <row r="562" spans="2:8" x14ac:dyDescent="0.25">
      <c r="B562" s="67" t="s">
        <v>463</v>
      </c>
      <c r="C562" s="67" t="s">
        <v>121</v>
      </c>
      <c r="D562" s="67">
        <v>1995</v>
      </c>
      <c r="E562" s="72">
        <v>6.3495931068190681E-2</v>
      </c>
      <c r="F562" s="73">
        <v>80943.850974556655</v>
      </c>
      <c r="G562" s="73">
        <v>5837945</v>
      </c>
      <c r="H562" s="72">
        <v>1.3865127364947195E-2</v>
      </c>
    </row>
    <row r="563" spans="2:8" x14ac:dyDescent="0.25">
      <c r="B563" s="67" t="s">
        <v>463</v>
      </c>
      <c r="C563" s="67" t="s">
        <v>121</v>
      </c>
      <c r="D563" s="67">
        <v>1996</v>
      </c>
      <c r="E563" s="72">
        <v>6.4380578162839194E-2</v>
      </c>
      <c r="F563" s="73">
        <v>84625.82353308193</v>
      </c>
      <c r="G563" s="73">
        <v>5974675</v>
      </c>
      <c r="H563" s="72">
        <v>1.4164088177697019E-2</v>
      </c>
    </row>
    <row r="564" spans="2:8" x14ac:dyDescent="0.25">
      <c r="B564" s="67" t="s">
        <v>463</v>
      </c>
      <c r="C564" s="67" t="s">
        <v>121</v>
      </c>
      <c r="D564" s="67">
        <v>1997</v>
      </c>
      <c r="E564" s="72">
        <v>6.5266021458236859E-2</v>
      </c>
      <c r="F564" s="73">
        <v>86891.982934445099</v>
      </c>
      <c r="G564" s="73">
        <v>6116870</v>
      </c>
      <c r="H564" s="72">
        <v>1.4205301556914745E-2</v>
      </c>
    </row>
    <row r="565" spans="2:8" x14ac:dyDescent="0.25">
      <c r="B565" s="67" t="s">
        <v>463</v>
      </c>
      <c r="C565" s="67" t="s">
        <v>121</v>
      </c>
      <c r="D565" s="67">
        <v>1998</v>
      </c>
      <c r="E565" s="72">
        <v>6.4034045782289911E-2</v>
      </c>
      <c r="F565" s="73">
        <v>86383.976849774117</v>
      </c>
      <c r="G565" s="73">
        <v>6216008</v>
      </c>
      <c r="H565" s="72">
        <v>1.3897018287263163E-2</v>
      </c>
    </row>
    <row r="566" spans="2:8" x14ac:dyDescent="0.25">
      <c r="B566" s="67" t="s">
        <v>463</v>
      </c>
      <c r="C566" s="67" t="s">
        <v>121</v>
      </c>
      <c r="D566" s="67">
        <v>1999</v>
      </c>
      <c r="E566" s="72">
        <v>6.2861540204445066E-2</v>
      </c>
      <c r="F566" s="73">
        <v>83020.670394148765</v>
      </c>
      <c r="G566" s="73">
        <v>6201141</v>
      </c>
      <c r="H566" s="72">
        <v>1.3387966890955836E-2</v>
      </c>
    </row>
    <row r="567" spans="2:8" x14ac:dyDescent="0.25">
      <c r="B567" s="67" t="s">
        <v>463</v>
      </c>
      <c r="C567" s="67" t="s">
        <v>121</v>
      </c>
      <c r="D567" s="67">
        <v>2000</v>
      </c>
      <c r="E567" s="72">
        <v>6.2855652477590229E-2</v>
      </c>
      <c r="F567" s="73">
        <v>82874.297812568024</v>
      </c>
      <c r="G567" s="73">
        <v>6310904</v>
      </c>
      <c r="H567" s="72">
        <v>1.3131921799565962E-2</v>
      </c>
    </row>
    <row r="568" spans="2:8" x14ac:dyDescent="0.25">
      <c r="B568" s="67" t="s">
        <v>463</v>
      </c>
      <c r="C568" s="67" t="s">
        <v>121</v>
      </c>
      <c r="D568" s="67">
        <v>2001</v>
      </c>
      <c r="E568" s="72">
        <v>6.2545018667282501E-2</v>
      </c>
      <c r="F568" s="73">
        <v>81229.654998927814</v>
      </c>
      <c r="G568" s="73">
        <v>6309000</v>
      </c>
      <c r="H568" s="72">
        <v>1.2875202884597847E-2</v>
      </c>
    </row>
    <row r="569" spans="2:8" x14ac:dyDescent="0.25">
      <c r="B569" s="67" t="s">
        <v>463</v>
      </c>
      <c r="C569" s="67" t="s">
        <v>121</v>
      </c>
      <c r="D569" s="67">
        <v>2002</v>
      </c>
      <c r="E569" s="72">
        <v>6.3359478285523158E-2</v>
      </c>
      <c r="F569" s="73">
        <v>81972.40214302644</v>
      </c>
      <c r="G569" s="73">
        <v>6304620</v>
      </c>
      <c r="H569" s="72">
        <v>1.3001957634722861E-2</v>
      </c>
    </row>
    <row r="570" spans="2:8" x14ac:dyDescent="0.25">
      <c r="B570" s="67" t="s">
        <v>463</v>
      </c>
      <c r="C570" s="67" t="s">
        <v>121</v>
      </c>
      <c r="D570" s="67">
        <v>2003</v>
      </c>
      <c r="E570" s="72">
        <v>6.4660072760345605E-2</v>
      </c>
      <c r="F570" s="73">
        <v>83264.586175534321</v>
      </c>
      <c r="G570" s="73">
        <v>6382794</v>
      </c>
      <c r="H570" s="72">
        <v>1.3045162694508757E-2</v>
      </c>
    </row>
    <row r="571" spans="2:8" x14ac:dyDescent="0.25">
      <c r="B571" s="67" t="s">
        <v>463</v>
      </c>
      <c r="C571" s="67" t="s">
        <v>121</v>
      </c>
      <c r="D571" s="67">
        <v>2004</v>
      </c>
      <c r="E571" s="72">
        <v>6.4527840572269762E-2</v>
      </c>
      <c r="F571" s="73">
        <v>83805.274831873059</v>
      </c>
      <c r="G571" s="73">
        <v>6519753</v>
      </c>
      <c r="H571" s="72">
        <v>1.2854056715319286E-2</v>
      </c>
    </row>
    <row r="572" spans="2:8" x14ac:dyDescent="0.25">
      <c r="B572" s="67" t="s">
        <v>463</v>
      </c>
      <c r="C572" s="67" t="s">
        <v>121</v>
      </c>
      <c r="D572" s="67">
        <v>2005</v>
      </c>
      <c r="E572" s="72">
        <v>6.374225601635837E-2</v>
      </c>
      <c r="F572" s="73">
        <v>83354.154636191437</v>
      </c>
      <c r="G572" s="73">
        <v>6497015</v>
      </c>
      <c r="H572" s="72">
        <v>1.2829607848556827E-2</v>
      </c>
    </row>
    <row r="573" spans="2:8" x14ac:dyDescent="0.25">
      <c r="B573" s="67" t="s">
        <v>463</v>
      </c>
      <c r="C573" s="67" t="s">
        <v>121</v>
      </c>
      <c r="D573" s="67">
        <v>2006</v>
      </c>
      <c r="E573" s="72">
        <v>6.3500658732108167E-2</v>
      </c>
      <c r="F573" s="73">
        <v>83451.295692561907</v>
      </c>
      <c r="G573" s="73">
        <v>6560912</v>
      </c>
      <c r="H573" s="72">
        <v>1.2719465783501121E-2</v>
      </c>
    </row>
    <row r="574" spans="2:8" x14ac:dyDescent="0.25">
      <c r="B574" s="67" t="s">
        <v>463</v>
      </c>
      <c r="C574" s="67" t="s">
        <v>121</v>
      </c>
      <c r="D574" s="67">
        <v>2007</v>
      </c>
      <c r="E574" s="72">
        <v>6.3419583967529169E-2</v>
      </c>
      <c r="F574" s="73">
        <v>81787.417554540836</v>
      </c>
      <c r="G574" s="73">
        <v>6567929</v>
      </c>
      <c r="H574" s="72">
        <v>1.2452542887497845E-2</v>
      </c>
    </row>
    <row r="575" spans="2:8" x14ac:dyDescent="0.25">
      <c r="B575" s="67" t="s">
        <v>463</v>
      </c>
      <c r="C575" s="67" t="s">
        <v>121</v>
      </c>
      <c r="D575" s="67">
        <v>2008</v>
      </c>
      <c r="E575" s="72">
        <v>6.3285083582783175E-2</v>
      </c>
      <c r="F575" s="73">
        <v>88343.318708054838</v>
      </c>
      <c r="G575" s="73">
        <v>6641293</v>
      </c>
      <c r="H575" s="72">
        <v>1.3302126364256905E-2</v>
      </c>
    </row>
    <row r="576" spans="2:8" x14ac:dyDescent="0.25">
      <c r="B576" s="67" t="s">
        <v>463</v>
      </c>
      <c r="C576" s="67" t="s">
        <v>121</v>
      </c>
      <c r="D576" s="67">
        <v>2009</v>
      </c>
      <c r="E576" s="72">
        <v>6.3053247991284214E-2</v>
      </c>
      <c r="F576" s="73">
        <v>86267.373144491343</v>
      </c>
      <c r="G576" s="73">
        <v>6527069</v>
      </c>
      <c r="H576" s="72">
        <v>1.3216862445378062E-2</v>
      </c>
    </row>
    <row r="577" spans="2:8" x14ac:dyDescent="0.25">
      <c r="B577" s="67" t="s">
        <v>463</v>
      </c>
      <c r="C577" s="67" t="s">
        <v>121</v>
      </c>
      <c r="D577" s="67">
        <v>2010</v>
      </c>
      <c r="E577" s="72">
        <v>5.8414352473545685E-2</v>
      </c>
      <c r="F577" s="73">
        <v>85782.17757963152</v>
      </c>
      <c r="G577" s="73">
        <v>6735067</v>
      </c>
      <c r="H577" s="72">
        <v>1.2736647991717309E-2</v>
      </c>
    </row>
    <row r="578" spans="2:8" x14ac:dyDescent="0.25">
      <c r="B578" s="67" t="s">
        <v>463</v>
      </c>
      <c r="C578" s="67" t="s">
        <v>121</v>
      </c>
      <c r="D578" s="67">
        <v>2011</v>
      </c>
      <c r="E578" s="72">
        <v>5.8448887455659466E-2</v>
      </c>
      <c r="F578" s="73">
        <v>87805.016526926804</v>
      </c>
      <c r="G578" s="73">
        <v>6815590</v>
      </c>
      <c r="H578" s="72">
        <v>1.2882966335552287E-2</v>
      </c>
    </row>
    <row r="579" spans="2:8" x14ac:dyDescent="0.25">
      <c r="B579" s="67" t="s">
        <v>463</v>
      </c>
      <c r="C579" s="67" t="s">
        <v>121</v>
      </c>
      <c r="D579" s="67">
        <v>2012</v>
      </c>
      <c r="E579" s="72">
        <v>6.5080361284689067E-2</v>
      </c>
      <c r="F579" s="73">
        <v>99156.959096242543</v>
      </c>
      <c r="G579" s="73">
        <v>6794407</v>
      </c>
      <c r="H579" s="72">
        <v>1.4593909239797165E-2</v>
      </c>
    </row>
    <row r="580" spans="2:8" x14ac:dyDescent="0.25">
      <c r="B580" s="67" t="s">
        <v>463</v>
      </c>
      <c r="C580" s="67" t="s">
        <v>121</v>
      </c>
      <c r="D580" s="67">
        <v>2013</v>
      </c>
      <c r="E580" s="72">
        <v>6.5143554635673728E-2</v>
      </c>
      <c r="F580" s="73">
        <v>100476.05065541581</v>
      </c>
      <c r="G580" s="73">
        <v>6973710</v>
      </c>
      <c r="H580" s="72">
        <v>1.4407833227280143E-2</v>
      </c>
    </row>
    <row r="581" spans="2:8" x14ac:dyDescent="0.25">
      <c r="B581" s="67" t="s">
        <v>463</v>
      </c>
      <c r="C581" s="67" t="s">
        <v>121</v>
      </c>
      <c r="D581" s="67">
        <v>2014</v>
      </c>
      <c r="E581" s="72">
        <v>6.496838861333834E-2</v>
      </c>
      <c r="F581" s="73">
        <v>105387.88687362926</v>
      </c>
      <c r="G581" s="73">
        <v>7173730</v>
      </c>
      <c r="H581" s="72">
        <v>1.4690807553898635E-2</v>
      </c>
    </row>
    <row r="582" spans="2:8" x14ac:dyDescent="0.25">
      <c r="B582" s="67" t="s">
        <v>463</v>
      </c>
      <c r="C582" s="67" t="s">
        <v>121</v>
      </c>
      <c r="D582" s="67">
        <v>2015</v>
      </c>
      <c r="E582" s="72">
        <v>6.4130800922447079E-2</v>
      </c>
      <c r="F582" s="73">
        <v>105790.68224807607</v>
      </c>
      <c r="G582" s="73">
        <v>7258314</v>
      </c>
      <c r="H582" s="72">
        <v>1.457510411482282E-2</v>
      </c>
    </row>
    <row r="583" spans="2:8" x14ac:dyDescent="0.25">
      <c r="B583" s="67" t="s">
        <v>463</v>
      </c>
      <c r="C583" s="67" t="s">
        <v>121</v>
      </c>
      <c r="D583" s="67">
        <v>2016</v>
      </c>
      <c r="E583" s="72">
        <v>7.1006068023048291E-2</v>
      </c>
      <c r="F583" s="73">
        <v>119149.46025189945</v>
      </c>
      <c r="G583" s="73">
        <v>7348911</v>
      </c>
      <c r="H583" s="72">
        <v>1.6213213121222921E-2</v>
      </c>
    </row>
    <row r="584" spans="2:8" x14ac:dyDescent="0.25">
      <c r="B584" s="67" t="s">
        <v>463</v>
      </c>
      <c r="C584" s="67" t="s">
        <v>121</v>
      </c>
      <c r="D584" s="67">
        <v>2017</v>
      </c>
      <c r="E584" s="72">
        <v>6.964493586289075E-2</v>
      </c>
      <c r="F584" s="73">
        <v>118263.36913941616</v>
      </c>
      <c r="G584" s="73">
        <v>7408771</v>
      </c>
      <c r="H584" s="72">
        <v>1.5962616355589362E-2</v>
      </c>
    </row>
    <row r="585" spans="2:8" x14ac:dyDescent="0.25">
      <c r="B585" s="67" t="s">
        <v>463</v>
      </c>
      <c r="C585" s="67" t="s">
        <v>121</v>
      </c>
      <c r="D585" s="67">
        <v>2018</v>
      </c>
      <c r="E585" s="72">
        <v>6.903714565004887E-2</v>
      </c>
      <c r="F585" s="73">
        <v>118212.23545943302</v>
      </c>
      <c r="G585" s="73">
        <v>7552902</v>
      </c>
      <c r="H585" s="72">
        <v>1.5651233851496155E-2</v>
      </c>
    </row>
    <row r="586" spans="2:8" x14ac:dyDescent="0.25">
      <c r="B586" s="67" t="s">
        <v>463</v>
      </c>
      <c r="C586" s="67" t="s">
        <v>121</v>
      </c>
      <c r="D586" s="67">
        <v>2019</v>
      </c>
      <c r="E586" s="72">
        <v>6.8219989543626375E-2</v>
      </c>
      <c r="F586" s="73">
        <v>116831.91681266548</v>
      </c>
      <c r="G586" s="73">
        <v>7460380</v>
      </c>
      <c r="H586" s="72">
        <v>1.5660317143719956E-2</v>
      </c>
    </row>
    <row r="587" spans="2:8" x14ac:dyDescent="0.25">
      <c r="B587" s="67" t="s">
        <v>463</v>
      </c>
      <c r="C587" s="67" t="s">
        <v>121</v>
      </c>
      <c r="D587" s="67">
        <v>2020</v>
      </c>
      <c r="E587" s="72">
        <v>6.9350689276739041E-2</v>
      </c>
      <c r="F587" s="73">
        <v>105826.72456217909</v>
      </c>
      <c r="G587" s="73">
        <v>6400888</v>
      </c>
      <c r="H587" s="72">
        <v>1.6533131740811446E-2</v>
      </c>
    </row>
    <row r="588" spans="2:8" x14ac:dyDescent="0.25">
      <c r="B588" s="67" t="s">
        <v>463</v>
      </c>
      <c r="C588" s="67" t="s">
        <v>126</v>
      </c>
      <c r="D588" s="67">
        <v>1982</v>
      </c>
      <c r="E588" s="72">
        <v>3.1869927080813806E-2</v>
      </c>
      <c r="F588" s="73">
        <v>36722.219088648948</v>
      </c>
      <c r="G588" s="73">
        <v>4887757</v>
      </c>
      <c r="H588" s="72">
        <v>7.5131024493748253E-3</v>
      </c>
    </row>
    <row r="589" spans="2:8" x14ac:dyDescent="0.25">
      <c r="B589" s="67" t="s">
        <v>463</v>
      </c>
      <c r="C589" s="67" t="s">
        <v>126</v>
      </c>
      <c r="D589" s="67">
        <v>1983</v>
      </c>
      <c r="E589" s="72">
        <v>3.210704296945726E-2</v>
      </c>
      <c r="F589" s="73">
        <v>36018.547693297332</v>
      </c>
      <c r="G589" s="73">
        <v>4795353</v>
      </c>
      <c r="H589" s="72">
        <v>7.5111358211371161E-3</v>
      </c>
    </row>
    <row r="590" spans="2:8" x14ac:dyDescent="0.25">
      <c r="B590" s="67" t="s">
        <v>463</v>
      </c>
      <c r="C590" s="67" t="s">
        <v>126</v>
      </c>
      <c r="D590" s="67">
        <v>1984</v>
      </c>
      <c r="E590" s="72">
        <v>3.3597291559074996E-2</v>
      </c>
      <c r="F590" s="73">
        <v>37971.222155276293</v>
      </c>
      <c r="G590" s="73">
        <v>5006527</v>
      </c>
      <c r="H590" s="72">
        <v>7.5843438286213758E-3</v>
      </c>
    </row>
    <row r="591" spans="2:8" x14ac:dyDescent="0.25">
      <c r="B591" s="67" t="s">
        <v>463</v>
      </c>
      <c r="C591" s="67" t="s">
        <v>126</v>
      </c>
      <c r="D591" s="67">
        <v>1985</v>
      </c>
      <c r="E591" s="72">
        <v>3.4852138679800984E-2</v>
      </c>
      <c r="F591" s="73">
        <v>38742.125286408293</v>
      </c>
      <c r="G591" s="73">
        <v>5018612</v>
      </c>
      <c r="H591" s="72">
        <v>7.7196892858838843E-3</v>
      </c>
    </row>
    <row r="592" spans="2:8" x14ac:dyDescent="0.25">
      <c r="B592" s="67" t="s">
        <v>463</v>
      </c>
      <c r="C592" s="67" t="s">
        <v>126</v>
      </c>
      <c r="D592" s="67">
        <v>1986</v>
      </c>
      <c r="E592" s="72">
        <v>3.528363499579322E-2</v>
      </c>
      <c r="F592" s="73">
        <v>40870.410477392121</v>
      </c>
      <c r="G592" s="73">
        <v>5300676</v>
      </c>
      <c r="H592" s="72">
        <v>7.7104147617006059E-3</v>
      </c>
    </row>
    <row r="593" spans="2:8" x14ac:dyDescent="0.25">
      <c r="B593" s="67" t="s">
        <v>463</v>
      </c>
      <c r="C593" s="67" t="s">
        <v>126</v>
      </c>
      <c r="D593" s="67">
        <v>1987</v>
      </c>
      <c r="E593" s="72">
        <v>3.6293901984523744E-2</v>
      </c>
      <c r="F593" s="73">
        <v>41911.907660512145</v>
      </c>
      <c r="G593" s="73">
        <v>5338657</v>
      </c>
      <c r="H593" s="72">
        <v>7.850646269373018E-3</v>
      </c>
    </row>
    <row r="594" spans="2:8" x14ac:dyDescent="0.25">
      <c r="B594" s="67" t="s">
        <v>463</v>
      </c>
      <c r="C594" s="67" t="s">
        <v>126</v>
      </c>
      <c r="D594" s="67">
        <v>1988</v>
      </c>
      <c r="E594" s="72">
        <v>3.4591604206217159E-2</v>
      </c>
      <c r="F594" s="73">
        <v>41105.895110331978</v>
      </c>
      <c r="G594" s="73">
        <v>5498146</v>
      </c>
      <c r="H594" s="72">
        <v>7.4763193102423938E-3</v>
      </c>
    </row>
    <row r="595" spans="2:8" x14ac:dyDescent="0.25">
      <c r="B595" s="67" t="s">
        <v>463</v>
      </c>
      <c r="C595" s="67" t="s">
        <v>126</v>
      </c>
      <c r="D595" s="67">
        <v>1989</v>
      </c>
      <c r="E595" s="72">
        <v>3.4789272030651339E-2</v>
      </c>
      <c r="F595" s="73">
        <v>40966.03770114942</v>
      </c>
      <c r="G595" s="73">
        <v>5538702</v>
      </c>
      <c r="H595" s="72">
        <v>7.3963245722823544E-3</v>
      </c>
    </row>
    <row r="596" spans="2:8" x14ac:dyDescent="0.25">
      <c r="B596" s="67" t="s">
        <v>463</v>
      </c>
      <c r="C596" s="67" t="s">
        <v>126</v>
      </c>
      <c r="D596" s="67">
        <v>1990</v>
      </c>
      <c r="E596" s="72">
        <v>3.5737719927364839E-2</v>
      </c>
      <c r="F596" s="73">
        <v>43646.584560450458</v>
      </c>
      <c r="G596" s="73">
        <v>5574458</v>
      </c>
      <c r="H596" s="72">
        <v>7.8297449833599E-3</v>
      </c>
    </row>
    <row r="597" spans="2:8" x14ac:dyDescent="0.25">
      <c r="B597" s="67" t="s">
        <v>463</v>
      </c>
      <c r="C597" s="67" t="s">
        <v>126</v>
      </c>
      <c r="D597" s="67">
        <v>1991</v>
      </c>
      <c r="E597" s="72">
        <v>3.5627919551797164E-2</v>
      </c>
      <c r="F597" s="73">
        <v>43908.097451071691</v>
      </c>
      <c r="G597" s="73">
        <v>5568548</v>
      </c>
      <c r="H597" s="72">
        <v>7.8850173242776562E-3</v>
      </c>
    </row>
    <row r="598" spans="2:8" x14ac:dyDescent="0.25">
      <c r="B598" s="67" t="s">
        <v>463</v>
      </c>
      <c r="C598" s="67" t="s">
        <v>126</v>
      </c>
      <c r="D598" s="67">
        <v>1992</v>
      </c>
      <c r="E598" s="72">
        <v>3.4999704892876113E-2</v>
      </c>
      <c r="F598" s="73">
        <v>43874.090066694211</v>
      </c>
      <c r="G598" s="73">
        <v>5635507</v>
      </c>
      <c r="H598" s="72">
        <v>7.7852959931900027E-3</v>
      </c>
    </row>
    <row r="599" spans="2:8" x14ac:dyDescent="0.25">
      <c r="B599" s="67" t="s">
        <v>463</v>
      </c>
      <c r="C599" s="67" t="s">
        <v>126</v>
      </c>
      <c r="D599" s="67">
        <v>1993</v>
      </c>
      <c r="E599" s="72">
        <v>3.4900829851097638E-2</v>
      </c>
      <c r="F599" s="73">
        <v>43859.139956447529</v>
      </c>
      <c r="G599" s="73">
        <v>5762251</v>
      </c>
      <c r="H599" s="72">
        <v>7.6114594724262319E-3</v>
      </c>
    </row>
    <row r="600" spans="2:8" x14ac:dyDescent="0.25">
      <c r="B600" s="67" t="s">
        <v>463</v>
      </c>
      <c r="C600" s="67" t="s">
        <v>126</v>
      </c>
      <c r="D600" s="67">
        <v>1994</v>
      </c>
      <c r="E600" s="72">
        <v>3.4883370047376204E-2</v>
      </c>
      <c r="F600" s="73">
        <v>44064.533510365429</v>
      </c>
      <c r="G600" s="73">
        <v>5763584</v>
      </c>
      <c r="H600" s="72">
        <v>7.6453355256669167E-3</v>
      </c>
    </row>
    <row r="601" spans="2:8" x14ac:dyDescent="0.25">
      <c r="B601" s="67" t="s">
        <v>463</v>
      </c>
      <c r="C601" s="67" t="s">
        <v>126</v>
      </c>
      <c r="D601" s="67">
        <v>1995</v>
      </c>
      <c r="E601" s="72">
        <v>3.3531885022763101E-2</v>
      </c>
      <c r="F601" s="73">
        <v>42746.044644398127</v>
      </c>
      <c r="G601" s="73">
        <v>5837945</v>
      </c>
      <c r="H601" s="72">
        <v>7.3221047208218175E-3</v>
      </c>
    </row>
    <row r="602" spans="2:8" x14ac:dyDescent="0.25">
      <c r="B602" s="67" t="s">
        <v>463</v>
      </c>
      <c r="C602" s="67" t="s">
        <v>126</v>
      </c>
      <c r="D602" s="67">
        <v>1996</v>
      </c>
      <c r="E602" s="72">
        <v>3.4330504379823649E-2</v>
      </c>
      <c r="F602" s="73">
        <v>45126.143448111754</v>
      </c>
      <c r="G602" s="73">
        <v>5974675</v>
      </c>
      <c r="H602" s="72">
        <v>7.552903454683603E-3</v>
      </c>
    </row>
    <row r="603" spans="2:8" x14ac:dyDescent="0.25">
      <c r="B603" s="67" t="s">
        <v>463</v>
      </c>
      <c r="C603" s="67" t="s">
        <v>126</v>
      </c>
      <c r="D603" s="67">
        <v>1997</v>
      </c>
      <c r="E603" s="72">
        <v>3.5129842510883719E-2</v>
      </c>
      <c r="F603" s="73">
        <v>46770.150956707548</v>
      </c>
      <c r="G603" s="73">
        <v>6116870</v>
      </c>
      <c r="H603" s="72">
        <v>7.6460920301898759E-3</v>
      </c>
    </row>
    <row r="604" spans="2:8" x14ac:dyDescent="0.25">
      <c r="B604" s="67" t="s">
        <v>463</v>
      </c>
      <c r="C604" s="67" t="s">
        <v>126</v>
      </c>
      <c r="D604" s="67">
        <v>1998</v>
      </c>
      <c r="E604" s="72">
        <v>3.4968846580202537E-2</v>
      </c>
      <c r="F604" s="73">
        <v>47174.093039783787</v>
      </c>
      <c r="G604" s="73">
        <v>6216008</v>
      </c>
      <c r="H604" s="72">
        <v>7.5891300396948953E-3</v>
      </c>
    </row>
    <row r="605" spans="2:8" x14ac:dyDescent="0.25">
      <c r="B605" s="67" t="s">
        <v>463</v>
      </c>
      <c r="C605" s="67" t="s">
        <v>126</v>
      </c>
      <c r="D605" s="67">
        <v>1999</v>
      </c>
      <c r="E605" s="72">
        <v>3.4815622267077267E-2</v>
      </c>
      <c r="F605" s="73">
        <v>45980.678987528547</v>
      </c>
      <c r="G605" s="73">
        <v>6201141</v>
      </c>
      <c r="H605" s="72">
        <v>7.4148739703755401E-3</v>
      </c>
    </row>
    <row r="606" spans="2:8" x14ac:dyDescent="0.25">
      <c r="B606" s="67" t="s">
        <v>463</v>
      </c>
      <c r="C606" s="67" t="s">
        <v>126</v>
      </c>
      <c r="D606" s="67">
        <v>2000</v>
      </c>
      <c r="E606" s="72">
        <v>2.0445355091611769E-2</v>
      </c>
      <c r="F606" s="73">
        <v>26956.914453318834</v>
      </c>
      <c r="G606" s="73">
        <v>6310904</v>
      </c>
      <c r="H606" s="72">
        <v>4.2714822556829948E-3</v>
      </c>
    </row>
    <row r="607" spans="2:8" x14ac:dyDescent="0.25">
      <c r="B607" s="67" t="s">
        <v>463</v>
      </c>
      <c r="C607" s="67" t="s">
        <v>126</v>
      </c>
      <c r="D607" s="67">
        <v>2001</v>
      </c>
      <c r="E607" s="72">
        <v>2.0344313764302877E-2</v>
      </c>
      <c r="F607" s="73">
        <v>26421.953713936953</v>
      </c>
      <c r="G607" s="73">
        <v>6309000</v>
      </c>
      <c r="H607" s="72">
        <v>4.1879780811439138E-3</v>
      </c>
    </row>
    <row r="608" spans="2:8" x14ac:dyDescent="0.25">
      <c r="B608" s="67" t="s">
        <v>463</v>
      </c>
      <c r="C608" s="67" t="s">
        <v>126</v>
      </c>
      <c r="D608" s="67">
        <v>2002</v>
      </c>
      <c r="E608" s="72">
        <v>2.0609236892873466E-2</v>
      </c>
      <c r="F608" s="73">
        <v>26663.550587182224</v>
      </c>
      <c r="G608" s="73">
        <v>6304620</v>
      </c>
      <c r="H608" s="72">
        <v>4.2292081976680945E-3</v>
      </c>
    </row>
    <row r="609" spans="2:8" x14ac:dyDescent="0.25">
      <c r="B609" s="67" t="s">
        <v>463</v>
      </c>
      <c r="C609" s="67" t="s">
        <v>126</v>
      </c>
      <c r="D609" s="67">
        <v>2003</v>
      </c>
      <c r="E609" s="72">
        <v>2.1032287403365164E-2</v>
      </c>
      <c r="F609" s="73">
        <v>27083.865393360615</v>
      </c>
      <c r="G609" s="73">
        <v>6382794</v>
      </c>
      <c r="H609" s="72">
        <v>4.2432617116204309E-3</v>
      </c>
    </row>
    <row r="610" spans="2:8" x14ac:dyDescent="0.25">
      <c r="B610" s="67" t="s">
        <v>463</v>
      </c>
      <c r="C610" s="67" t="s">
        <v>126</v>
      </c>
      <c r="D610" s="67">
        <v>2004</v>
      </c>
      <c r="E610" s="72">
        <v>2.0989275614716318E-2</v>
      </c>
      <c r="F610" s="73">
        <v>27259.73774751036</v>
      </c>
      <c r="G610" s="73">
        <v>6519753</v>
      </c>
      <c r="H610" s="72">
        <v>4.1810997667412189E-3</v>
      </c>
    </row>
    <row r="611" spans="2:8" x14ac:dyDescent="0.25">
      <c r="B611" s="67" t="s">
        <v>463</v>
      </c>
      <c r="C611" s="67" t="s">
        <v>126</v>
      </c>
      <c r="D611" s="67">
        <v>2005</v>
      </c>
      <c r="E611" s="72">
        <v>2.0733744814112172E-2</v>
      </c>
      <c r="F611" s="73">
        <v>27112.999749794133</v>
      </c>
      <c r="G611" s="73">
        <v>6497015</v>
      </c>
      <c r="H611" s="72">
        <v>4.1731471683217804E-3</v>
      </c>
    </row>
    <row r="612" spans="2:8" x14ac:dyDescent="0.25">
      <c r="B612" s="67" t="s">
        <v>463</v>
      </c>
      <c r="C612" s="67" t="s">
        <v>126</v>
      </c>
      <c r="D612" s="67">
        <v>2006</v>
      </c>
      <c r="E612" s="72">
        <v>2.7912377464662932E-2</v>
      </c>
      <c r="F612" s="73">
        <v>36681.888216510735</v>
      </c>
      <c r="G612" s="73">
        <v>6560912</v>
      </c>
      <c r="H612" s="72">
        <v>5.590973970769725E-3</v>
      </c>
    </row>
    <row r="613" spans="2:8" x14ac:dyDescent="0.25">
      <c r="B613" s="67" t="s">
        <v>463</v>
      </c>
      <c r="C613" s="67" t="s">
        <v>126</v>
      </c>
      <c r="D613" s="67">
        <v>2007</v>
      </c>
      <c r="E613" s="72">
        <v>2.787674020550733E-2</v>
      </c>
      <c r="F613" s="73">
        <v>35950.513210787183</v>
      </c>
      <c r="G613" s="73">
        <v>6567929</v>
      </c>
      <c r="H613" s="72">
        <v>5.4736452252737789E-3</v>
      </c>
    </row>
    <row r="614" spans="2:8" x14ac:dyDescent="0.25">
      <c r="B614" s="67" t="s">
        <v>463</v>
      </c>
      <c r="C614" s="67" t="s">
        <v>126</v>
      </c>
      <c r="D614" s="67">
        <v>2008</v>
      </c>
      <c r="E614" s="72">
        <v>2.7883708533234922E-2</v>
      </c>
      <c r="F614" s="73">
        <v>38924.485996637552</v>
      </c>
      <c r="G614" s="73">
        <v>6641293</v>
      </c>
      <c r="H614" s="72">
        <v>5.8609800827395435E-3</v>
      </c>
    </row>
    <row r="615" spans="2:8" x14ac:dyDescent="0.25">
      <c r="B615" s="67" t="s">
        <v>463</v>
      </c>
      <c r="C615" s="67" t="s">
        <v>126</v>
      </c>
      <c r="D615" s="67">
        <v>2009</v>
      </c>
      <c r="E615" s="72">
        <v>2.7781560670025875E-2</v>
      </c>
      <c r="F615" s="73">
        <v>38009.814517227293</v>
      </c>
      <c r="G615" s="73">
        <v>6527069</v>
      </c>
      <c r="H615" s="72">
        <v>5.8234123949397953E-3</v>
      </c>
    </row>
    <row r="616" spans="2:8" x14ac:dyDescent="0.25">
      <c r="B616" s="67" t="s">
        <v>463</v>
      </c>
      <c r="C616" s="67" t="s">
        <v>126</v>
      </c>
      <c r="D616" s="67">
        <v>2010</v>
      </c>
      <c r="E616" s="72">
        <v>2.8468603964118815E-2</v>
      </c>
      <c r="F616" s="73">
        <v>41806.48654455605</v>
      </c>
      <c r="G616" s="73">
        <v>6735067</v>
      </c>
      <c r="H616" s="72">
        <v>6.2072859178024581E-3</v>
      </c>
    </row>
    <row r="617" spans="2:8" x14ac:dyDescent="0.25">
      <c r="B617" s="67" t="s">
        <v>463</v>
      </c>
      <c r="C617" s="67" t="s">
        <v>126</v>
      </c>
      <c r="D617" s="67">
        <v>2011</v>
      </c>
      <c r="E617" s="72">
        <v>2.8485434805976567E-2</v>
      </c>
      <c r="F617" s="73">
        <v>42792.329893582719</v>
      </c>
      <c r="G617" s="73">
        <v>6815590</v>
      </c>
      <c r="H617" s="72">
        <v>6.2785950876714592E-3</v>
      </c>
    </row>
    <row r="618" spans="2:8" x14ac:dyDescent="0.25">
      <c r="B618" s="67" t="s">
        <v>463</v>
      </c>
      <c r="C618" s="67" t="s">
        <v>126</v>
      </c>
      <c r="D618" s="67">
        <v>2012</v>
      </c>
      <c r="E618" s="72">
        <v>2.8924605015417361E-2</v>
      </c>
      <c r="F618" s="73">
        <v>44069.759598330013</v>
      </c>
      <c r="G618" s="73">
        <v>6794407</v>
      </c>
      <c r="H618" s="72">
        <v>6.4861818843542952E-3</v>
      </c>
    </row>
    <row r="619" spans="2:8" x14ac:dyDescent="0.25">
      <c r="B619" s="67" t="s">
        <v>463</v>
      </c>
      <c r="C619" s="67" t="s">
        <v>126</v>
      </c>
      <c r="D619" s="67">
        <v>2013</v>
      </c>
      <c r="E619" s="72">
        <v>3.1842063365706101E-2</v>
      </c>
      <c r="F619" s="73">
        <v>49112.529851934414</v>
      </c>
      <c r="G619" s="73">
        <v>6973710</v>
      </c>
      <c r="H619" s="72">
        <v>7.0425254064098467E-3</v>
      </c>
    </row>
    <row r="620" spans="2:8" x14ac:dyDescent="0.25">
      <c r="B620" s="67" t="s">
        <v>463</v>
      </c>
      <c r="C620" s="67" t="s">
        <v>126</v>
      </c>
      <c r="D620" s="67">
        <v>2014</v>
      </c>
      <c r="E620" s="72">
        <v>3.2287320401780263E-2</v>
      </c>
      <c r="F620" s="73">
        <v>52374.586203864237</v>
      </c>
      <c r="G620" s="73">
        <v>7173730</v>
      </c>
      <c r="H620" s="72">
        <v>7.3008861783011398E-3</v>
      </c>
    </row>
    <row r="621" spans="2:8" x14ac:dyDescent="0.25">
      <c r="B621" s="67" t="s">
        <v>463</v>
      </c>
      <c r="C621" s="67" t="s">
        <v>126</v>
      </c>
      <c r="D621" s="67">
        <v>2015</v>
      </c>
      <c r="E621" s="72">
        <v>3.3684865130982303E-2</v>
      </c>
      <c r="F621" s="73">
        <v>55566.822998989453</v>
      </c>
      <c r="G621" s="73">
        <v>7258314</v>
      </c>
      <c r="H621" s="72">
        <v>7.6556102421291572E-3</v>
      </c>
    </row>
    <row r="622" spans="2:8" x14ac:dyDescent="0.25">
      <c r="B622" s="67" t="s">
        <v>463</v>
      </c>
      <c r="C622" s="67" t="s">
        <v>126</v>
      </c>
      <c r="D622" s="67">
        <v>2016</v>
      </c>
      <c r="E622" s="72">
        <v>3.3654581612360408E-2</v>
      </c>
      <c r="F622" s="73">
        <v>56472.993728009787</v>
      </c>
      <c r="G622" s="73">
        <v>7348911</v>
      </c>
      <c r="H622" s="72">
        <v>7.6845390736137347E-3</v>
      </c>
    </row>
    <row r="623" spans="2:8" x14ac:dyDescent="0.25">
      <c r="B623" s="67" t="s">
        <v>463</v>
      </c>
      <c r="C623" s="67" t="s">
        <v>126</v>
      </c>
      <c r="D623" s="67">
        <v>2017</v>
      </c>
      <c r="E623" s="72">
        <v>3.30094489547633E-2</v>
      </c>
      <c r="F623" s="73">
        <v>56053.01517559401</v>
      </c>
      <c r="G623" s="73">
        <v>7408771</v>
      </c>
      <c r="H623" s="72">
        <v>7.5657643049831082E-3</v>
      </c>
    </row>
    <row r="624" spans="2:8" x14ac:dyDescent="0.25">
      <c r="B624" s="67" t="s">
        <v>463</v>
      </c>
      <c r="C624" s="67" t="s">
        <v>126</v>
      </c>
      <c r="D624" s="67">
        <v>2018</v>
      </c>
      <c r="E624" s="72">
        <v>3.3968719452590418E-2</v>
      </c>
      <c r="F624" s="73">
        <v>58164.604349951122</v>
      </c>
      <c r="G624" s="73">
        <v>7552902</v>
      </c>
      <c r="H624" s="72">
        <v>7.7009610809131539E-3</v>
      </c>
    </row>
    <row r="625" spans="2:8" x14ac:dyDescent="0.25">
      <c r="B625" s="67" t="s">
        <v>463</v>
      </c>
      <c r="C625" s="67" t="s">
        <v>126</v>
      </c>
      <c r="D625" s="67">
        <v>2019</v>
      </c>
      <c r="E625" s="72">
        <v>3.3808136411000687E-2</v>
      </c>
      <c r="F625" s="73">
        <v>57899.003022205914</v>
      </c>
      <c r="G625" s="73">
        <v>7460380</v>
      </c>
      <c r="H625" s="72">
        <v>7.760865133170953E-3</v>
      </c>
    </row>
    <row r="626" spans="2:8" x14ac:dyDescent="0.25">
      <c r="B626" s="67" t="s">
        <v>463</v>
      </c>
      <c r="C626" s="67" t="s">
        <v>126</v>
      </c>
      <c r="D626" s="67">
        <v>2020</v>
      </c>
      <c r="E626" s="72">
        <v>3.3364592779187165E-2</v>
      </c>
      <c r="F626" s="73">
        <v>50913.200820292339</v>
      </c>
      <c r="G626" s="73">
        <v>6400888</v>
      </c>
      <c r="H626" s="72">
        <v>7.9540839990158152E-3</v>
      </c>
    </row>
    <row r="627" spans="2:8" x14ac:dyDescent="0.25">
      <c r="B627" s="67" t="s">
        <v>463</v>
      </c>
      <c r="C627" s="67" t="s">
        <v>127</v>
      </c>
      <c r="D627" s="67">
        <v>1982</v>
      </c>
      <c r="E627" s="72">
        <v>4.8187280181762666E-2</v>
      </c>
      <c r="F627" s="73">
        <v>55523.938151276576</v>
      </c>
      <c r="G627" s="73">
        <v>4887757</v>
      </c>
      <c r="H627" s="72">
        <v>1.1359799219003026E-2</v>
      </c>
    </row>
    <row r="628" spans="2:8" x14ac:dyDescent="0.25">
      <c r="B628" s="67" t="s">
        <v>463</v>
      </c>
      <c r="C628" s="67" t="s">
        <v>127</v>
      </c>
      <c r="D628" s="67">
        <v>1983</v>
      </c>
      <c r="E628" s="72">
        <v>5.6269701410123336E-2</v>
      </c>
      <c r="F628" s="73">
        <v>63124.87032381443</v>
      </c>
      <c r="G628" s="73">
        <v>4795353</v>
      </c>
      <c r="H628" s="72">
        <v>1.3163758814797248E-2</v>
      </c>
    </row>
    <row r="629" spans="2:8" x14ac:dyDescent="0.25">
      <c r="B629" s="67" t="s">
        <v>463</v>
      </c>
      <c r="C629" s="67" t="s">
        <v>127</v>
      </c>
      <c r="D629" s="67">
        <v>1984</v>
      </c>
      <c r="E629" s="72">
        <v>5.857089573650083E-2</v>
      </c>
      <c r="F629" s="73">
        <v>66196.06493974867</v>
      </c>
      <c r="G629" s="73">
        <v>5006527</v>
      </c>
      <c r="H629" s="72">
        <v>1.3221953050437692E-2</v>
      </c>
    </row>
    <row r="630" spans="2:8" x14ac:dyDescent="0.25">
      <c r="B630" s="67" t="s">
        <v>463</v>
      </c>
      <c r="C630" s="67" t="s">
        <v>127</v>
      </c>
      <c r="D630" s="67">
        <v>1985</v>
      </c>
      <c r="E630" s="72">
        <v>6.1071417566614702E-2</v>
      </c>
      <c r="F630" s="73">
        <v>67887.842766894842</v>
      </c>
      <c r="G630" s="73">
        <v>5018612</v>
      </c>
      <c r="H630" s="72">
        <v>1.35272148488257E-2</v>
      </c>
    </row>
    <row r="631" spans="2:8" x14ac:dyDescent="0.25">
      <c r="B631" s="67" t="s">
        <v>463</v>
      </c>
      <c r="C631" s="67" t="s">
        <v>127</v>
      </c>
      <c r="D631" s="67">
        <v>1986</v>
      </c>
      <c r="E631" s="72">
        <v>6.7279077501034276E-2</v>
      </c>
      <c r="F631" s="73">
        <v>77931.979353470539</v>
      </c>
      <c r="G631" s="73">
        <v>5300676</v>
      </c>
      <c r="H631" s="72">
        <v>1.4702271814664873E-2</v>
      </c>
    </row>
    <row r="632" spans="2:8" x14ac:dyDescent="0.25">
      <c r="B632" s="67" t="s">
        <v>463</v>
      </c>
      <c r="C632" s="67" t="s">
        <v>127</v>
      </c>
      <c r="D632" s="67">
        <v>1987</v>
      </c>
      <c r="E632" s="72">
        <v>6.7694678997044982E-2</v>
      </c>
      <c r="F632" s="73">
        <v>78173.273748355568</v>
      </c>
      <c r="G632" s="73">
        <v>5338657</v>
      </c>
      <c r="H632" s="72">
        <v>1.464287249552754E-2</v>
      </c>
    </row>
    <row r="633" spans="2:8" x14ac:dyDescent="0.25">
      <c r="B633" s="67" t="s">
        <v>463</v>
      </c>
      <c r="C633" s="67" t="s">
        <v>127</v>
      </c>
      <c r="D633" s="67">
        <v>1988</v>
      </c>
      <c r="E633" s="72">
        <v>6.7702931569882815E-2</v>
      </c>
      <c r="F633" s="73">
        <v>80452.747643123148</v>
      </c>
      <c r="G633" s="73">
        <v>5498146</v>
      </c>
      <c r="H633" s="72">
        <v>1.4632704850530188E-2</v>
      </c>
    </row>
    <row r="634" spans="2:8" x14ac:dyDescent="0.25">
      <c r="B634" s="67" t="s">
        <v>463</v>
      </c>
      <c r="C634" s="67" t="s">
        <v>127</v>
      </c>
      <c r="D634" s="67">
        <v>1989</v>
      </c>
      <c r="E634" s="72">
        <v>7.5739463601532567E-2</v>
      </c>
      <c r="F634" s="73">
        <v>89186.85388505747</v>
      </c>
      <c r="G634" s="73">
        <v>5538702</v>
      </c>
      <c r="H634" s="72">
        <v>1.6102482835338942E-2</v>
      </c>
    </row>
    <row r="635" spans="2:8" x14ac:dyDescent="0.25">
      <c r="B635" s="67" t="s">
        <v>463</v>
      </c>
      <c r="C635" s="67" t="s">
        <v>127</v>
      </c>
      <c r="D635" s="67">
        <v>1990</v>
      </c>
      <c r="E635" s="72">
        <v>7.6938336410663333E-2</v>
      </c>
      <c r="F635" s="73">
        <v>93965.021073352356</v>
      </c>
      <c r="G635" s="73">
        <v>5574458</v>
      </c>
      <c r="H635" s="72">
        <v>1.6856351070068581E-2</v>
      </c>
    </row>
    <row r="636" spans="2:8" x14ac:dyDescent="0.25">
      <c r="B636" s="67" t="s">
        <v>463</v>
      </c>
      <c r="C636" s="67" t="s">
        <v>127</v>
      </c>
      <c r="D636" s="67">
        <v>1991</v>
      </c>
      <c r="E636" s="72">
        <v>8.0237920002403235E-2</v>
      </c>
      <c r="F636" s="73">
        <v>98885.77427640176</v>
      </c>
      <c r="G636" s="73">
        <v>5568548</v>
      </c>
      <c r="H636" s="72">
        <v>1.7757910011083997E-2</v>
      </c>
    </row>
    <row r="637" spans="2:8" x14ac:dyDescent="0.25">
      <c r="B637" s="67" t="s">
        <v>463</v>
      </c>
      <c r="C637" s="67" t="s">
        <v>127</v>
      </c>
      <c r="D637" s="67">
        <v>1992</v>
      </c>
      <c r="E637" s="72">
        <v>7.8823112789942751E-2</v>
      </c>
      <c r="F637" s="73">
        <v>98809.18597650947</v>
      </c>
      <c r="G637" s="73">
        <v>5635507</v>
      </c>
      <c r="H637" s="72">
        <v>1.7533326810970064E-2</v>
      </c>
    </row>
    <row r="638" spans="2:8" x14ac:dyDescent="0.25">
      <c r="B638" s="67" t="s">
        <v>463</v>
      </c>
      <c r="C638" s="67" t="s">
        <v>127</v>
      </c>
      <c r="D638" s="67">
        <v>1993</v>
      </c>
      <c r="E638" s="72">
        <v>7.8600435524689538E-2</v>
      </c>
      <c r="F638" s="73">
        <v>98775.516714731319</v>
      </c>
      <c r="G638" s="73">
        <v>5762251</v>
      </c>
      <c r="H638" s="72">
        <v>1.7141828204764304E-2</v>
      </c>
    </row>
    <row r="639" spans="2:8" x14ac:dyDescent="0.25">
      <c r="B639" s="67" t="s">
        <v>463</v>
      </c>
      <c r="C639" s="67" t="s">
        <v>127</v>
      </c>
      <c r="D639" s="67">
        <v>1994</v>
      </c>
      <c r="E639" s="72">
        <v>8.6635082531156649E-2</v>
      </c>
      <c r="F639" s="73">
        <v>109437.08971302696</v>
      </c>
      <c r="G639" s="73">
        <v>5763584</v>
      </c>
      <c r="H639" s="72">
        <v>1.8987680185285224E-2</v>
      </c>
    </row>
    <row r="640" spans="2:8" x14ac:dyDescent="0.25">
      <c r="B640" s="67" t="s">
        <v>463</v>
      </c>
      <c r="C640" s="67" t="s">
        <v>127</v>
      </c>
      <c r="D640" s="67">
        <v>1995</v>
      </c>
      <c r="E640" s="72">
        <v>8.6179265054177487E-2</v>
      </c>
      <c r="F640" s="73">
        <v>109860.29293988481</v>
      </c>
      <c r="G640" s="73">
        <v>5837945</v>
      </c>
      <c r="H640" s="72">
        <v>1.8818315852561957E-2</v>
      </c>
    </row>
    <row r="641" spans="2:8" x14ac:dyDescent="0.25">
      <c r="B641" s="67" t="s">
        <v>463</v>
      </c>
      <c r="C641" s="67" t="s">
        <v>127</v>
      </c>
      <c r="D641" s="67">
        <v>1996</v>
      </c>
      <c r="E641" s="72">
        <v>8.9395704769270279E-2</v>
      </c>
      <c r="F641" s="73">
        <v>117507.25688242455</v>
      </c>
      <c r="G641" s="73">
        <v>5974675</v>
      </c>
      <c r="H641" s="72">
        <v>1.9667556290915329E-2</v>
      </c>
    </row>
    <row r="642" spans="2:8" x14ac:dyDescent="0.25">
      <c r="B642" s="67" t="s">
        <v>463</v>
      </c>
      <c r="C642" s="67" t="s">
        <v>127</v>
      </c>
      <c r="D642" s="67">
        <v>1997</v>
      </c>
      <c r="E642" s="72">
        <v>9.2615039346875261E-2</v>
      </c>
      <c r="F642" s="73">
        <v>123303.12524950173</v>
      </c>
      <c r="G642" s="73">
        <v>6116870</v>
      </c>
      <c r="H642" s="72">
        <v>2.01578789886824E-2</v>
      </c>
    </row>
    <row r="643" spans="2:8" x14ac:dyDescent="0.25">
      <c r="B643" s="67" t="s">
        <v>463</v>
      </c>
      <c r="C643" s="67" t="s">
        <v>127</v>
      </c>
      <c r="D643" s="67">
        <v>1998</v>
      </c>
      <c r="E643" s="72">
        <v>9.1881706196564564E-2</v>
      </c>
      <c r="F643" s="73">
        <v>123951.36187376389</v>
      </c>
      <c r="G643" s="73">
        <v>6216008</v>
      </c>
      <c r="H643" s="72">
        <v>1.9940669618469586E-2</v>
      </c>
    </row>
    <row r="644" spans="2:8" x14ac:dyDescent="0.25">
      <c r="B644" s="67" t="s">
        <v>463</v>
      </c>
      <c r="C644" s="67" t="s">
        <v>127</v>
      </c>
      <c r="D644" s="67">
        <v>1999</v>
      </c>
      <c r="E644" s="72">
        <v>9.1183772604249994E-2</v>
      </c>
      <c r="F644" s="73">
        <v>120425.58782447953</v>
      </c>
      <c r="G644" s="73">
        <v>6201141</v>
      </c>
      <c r="H644" s="72">
        <v>1.9419908017650225E-2</v>
      </c>
    </row>
    <row r="645" spans="2:8" x14ac:dyDescent="0.25">
      <c r="B645" s="67" t="s">
        <v>463</v>
      </c>
      <c r="C645" s="67" t="s">
        <v>127</v>
      </c>
      <c r="D645" s="67">
        <v>2000</v>
      </c>
      <c r="E645" s="72">
        <v>9.1175232165295717E-2</v>
      </c>
      <c r="F645" s="73">
        <v>120213.26715669209</v>
      </c>
      <c r="G645" s="73">
        <v>6310904</v>
      </c>
      <c r="H645" s="72">
        <v>1.9048501951018759E-2</v>
      </c>
    </row>
    <row r="646" spans="2:8" x14ac:dyDescent="0.25">
      <c r="B646" s="67" t="s">
        <v>463</v>
      </c>
      <c r="C646" s="67" t="s">
        <v>127</v>
      </c>
      <c r="D646" s="67">
        <v>2001</v>
      </c>
      <c r="E646" s="72">
        <v>9.2099258257317074E-2</v>
      </c>
      <c r="F646" s="73">
        <v>119612.89856984971</v>
      </c>
      <c r="G646" s="73">
        <v>6309000</v>
      </c>
      <c r="H646" s="72">
        <v>1.8959089961935283E-2</v>
      </c>
    </row>
    <row r="647" spans="2:8" x14ac:dyDescent="0.25">
      <c r="B647" s="67" t="s">
        <v>463</v>
      </c>
      <c r="C647" s="67" t="s">
        <v>127</v>
      </c>
      <c r="D647" s="67">
        <v>2002</v>
      </c>
      <c r="E647" s="72">
        <v>9.3298572420440692E-2</v>
      </c>
      <c r="F647" s="73">
        <v>120706.61414467629</v>
      </c>
      <c r="G647" s="73">
        <v>6304620</v>
      </c>
      <c r="H647" s="72">
        <v>1.9145739813767729E-2</v>
      </c>
    </row>
    <row r="648" spans="2:8" x14ac:dyDescent="0.25">
      <c r="B648" s="67" t="s">
        <v>463</v>
      </c>
      <c r="C648" s="67" t="s">
        <v>127</v>
      </c>
      <c r="D648" s="67">
        <v>2003</v>
      </c>
      <c r="E648" s="72">
        <v>9.5213733515234197E-2</v>
      </c>
      <c r="F648" s="73">
        <v>122609.3906321055</v>
      </c>
      <c r="G648" s="73">
        <v>6382794</v>
      </c>
      <c r="H648" s="72">
        <v>1.9209360451254653E-2</v>
      </c>
    </row>
    <row r="649" spans="2:8" x14ac:dyDescent="0.25">
      <c r="B649" s="67" t="s">
        <v>463</v>
      </c>
      <c r="C649" s="67" t="s">
        <v>127</v>
      </c>
      <c r="D649" s="67">
        <v>2004</v>
      </c>
      <c r="E649" s="72">
        <v>9.5019017985540091E-2</v>
      </c>
      <c r="F649" s="73">
        <v>123405.56953264825</v>
      </c>
      <c r="G649" s="73">
        <v>6519753</v>
      </c>
      <c r="H649" s="72">
        <v>1.8927951646733894E-2</v>
      </c>
    </row>
    <row r="650" spans="2:8" x14ac:dyDescent="0.25">
      <c r="B650" s="67" t="s">
        <v>463</v>
      </c>
      <c r="C650" s="67" t="s">
        <v>127</v>
      </c>
      <c r="D650" s="67">
        <v>2005</v>
      </c>
      <c r="E650" s="72">
        <v>9.3862223144967255E-2</v>
      </c>
      <c r="F650" s="73">
        <v>122741.28265109505</v>
      </c>
      <c r="G650" s="73">
        <v>6497015</v>
      </c>
      <c r="H650" s="72">
        <v>1.8891950018754006E-2</v>
      </c>
    </row>
    <row r="651" spans="2:8" x14ac:dyDescent="0.25">
      <c r="B651" s="67" t="s">
        <v>463</v>
      </c>
      <c r="C651" s="67" t="s">
        <v>127</v>
      </c>
      <c r="D651" s="67">
        <v>2006</v>
      </c>
      <c r="E651" s="72">
        <v>9.7497934484067614E-2</v>
      </c>
      <c r="F651" s="73">
        <v>128129.83554027198</v>
      </c>
      <c r="G651" s="73">
        <v>6560912</v>
      </c>
      <c r="H651" s="72">
        <v>1.9529272079898644E-2</v>
      </c>
    </row>
    <row r="652" spans="2:8" x14ac:dyDescent="0.25">
      <c r="B652" s="67" t="s">
        <v>463</v>
      </c>
      <c r="C652" s="67" t="s">
        <v>127</v>
      </c>
      <c r="D652" s="67">
        <v>2007</v>
      </c>
      <c r="E652" s="72">
        <v>9.7373453537837093E-2</v>
      </c>
      <c r="F652" s="73">
        <v>125575.14264527963</v>
      </c>
      <c r="G652" s="73">
        <v>6567929</v>
      </c>
      <c r="H652" s="72">
        <v>1.9119442771881309E-2</v>
      </c>
    </row>
    <row r="653" spans="2:8" x14ac:dyDescent="0.25">
      <c r="B653" s="67" t="s">
        <v>463</v>
      </c>
      <c r="C653" s="67" t="s">
        <v>127</v>
      </c>
      <c r="D653" s="67">
        <v>2008</v>
      </c>
      <c r="E653" s="72">
        <v>9.9000833777559083E-2</v>
      </c>
      <c r="F653" s="73">
        <v>138201.00591845383</v>
      </c>
      <c r="G653" s="73">
        <v>6641293</v>
      </c>
      <c r="H653" s="72">
        <v>2.0809352323177703E-2</v>
      </c>
    </row>
    <row r="654" spans="2:8" x14ac:dyDescent="0.25">
      <c r="B654" s="67" t="s">
        <v>463</v>
      </c>
      <c r="C654" s="67" t="s">
        <v>127</v>
      </c>
      <c r="D654" s="67">
        <v>2009</v>
      </c>
      <c r="E654" s="72">
        <v>9.655454174043307E-2</v>
      </c>
      <c r="F654" s="73">
        <v>132102.7377093831</v>
      </c>
      <c r="G654" s="73">
        <v>6527069</v>
      </c>
      <c r="H654" s="72">
        <v>2.0239212686334877E-2</v>
      </c>
    </row>
    <row r="655" spans="2:8" x14ac:dyDescent="0.25">
      <c r="B655" s="67" t="s">
        <v>463</v>
      </c>
      <c r="C655" s="67" t="s">
        <v>127</v>
      </c>
      <c r="D655" s="67">
        <v>2010</v>
      </c>
      <c r="E655" s="72">
        <v>9.5208680238491702E-2</v>
      </c>
      <c r="F655" s="73">
        <v>139815.08943438792</v>
      </c>
      <c r="G655" s="73">
        <v>6735067</v>
      </c>
      <c r="H655" s="72">
        <v>2.0759272243971429E-2</v>
      </c>
    </row>
    <row r="656" spans="2:8" x14ac:dyDescent="0.25">
      <c r="B656" s="67" t="s">
        <v>463</v>
      </c>
      <c r="C656" s="67" t="s">
        <v>127</v>
      </c>
      <c r="D656" s="67">
        <v>2011</v>
      </c>
      <c r="E656" s="72">
        <v>9.0293453724604969E-2</v>
      </c>
      <c r="F656" s="73">
        <v>135643.61173814899</v>
      </c>
      <c r="G656" s="73">
        <v>6815590</v>
      </c>
      <c r="H656" s="72">
        <v>1.9901961787335946E-2</v>
      </c>
    </row>
    <row r="657" spans="2:8" x14ac:dyDescent="0.25">
      <c r="B657" s="67" t="s">
        <v>463</v>
      </c>
      <c r="C657" s="67" t="s">
        <v>127</v>
      </c>
      <c r="D657" s="67">
        <v>2012</v>
      </c>
      <c r="E657" s="72">
        <v>9.583321963598658E-2</v>
      </c>
      <c r="F657" s="73">
        <v>146012.26010314625</v>
      </c>
      <c r="G657" s="73">
        <v>6794407</v>
      </c>
      <c r="H657" s="72">
        <v>2.1490066771558763E-2</v>
      </c>
    </row>
    <row r="658" spans="2:8" x14ac:dyDescent="0.25">
      <c r="B658" s="67" t="s">
        <v>463</v>
      </c>
      <c r="C658" s="67" t="s">
        <v>127</v>
      </c>
      <c r="D658" s="67">
        <v>2013</v>
      </c>
      <c r="E658" s="72">
        <v>9.2474659024571457E-2</v>
      </c>
      <c r="F658" s="73">
        <v>142630.9721116595</v>
      </c>
      <c r="G658" s="73">
        <v>6973710</v>
      </c>
      <c r="H658" s="72">
        <v>2.0452667534448594E-2</v>
      </c>
    </row>
    <row r="659" spans="2:8" x14ac:dyDescent="0.25">
      <c r="B659" s="67" t="s">
        <v>463</v>
      </c>
      <c r="C659" s="67" t="s">
        <v>127</v>
      </c>
      <c r="D659" s="67">
        <v>2014</v>
      </c>
      <c r="E659" s="72">
        <v>9.4368225076748011E-2</v>
      </c>
      <c r="F659" s="73">
        <v>153078.5669942211</v>
      </c>
      <c r="G659" s="73">
        <v>7173730</v>
      </c>
      <c r="H659" s="72">
        <v>2.1338768952026504E-2</v>
      </c>
    </row>
    <row r="660" spans="2:8" x14ac:dyDescent="0.25">
      <c r="B660" s="67" t="s">
        <v>463</v>
      </c>
      <c r="C660" s="67" t="s">
        <v>127</v>
      </c>
      <c r="D660" s="67">
        <v>2015</v>
      </c>
      <c r="E660" s="72">
        <v>9.3410722151685541E-2</v>
      </c>
      <c r="F660" s="73">
        <v>154091.07454719767</v>
      </c>
      <c r="G660" s="73">
        <v>7258314</v>
      </c>
      <c r="H660" s="72">
        <v>2.1229596094519701E-2</v>
      </c>
    </row>
    <row r="661" spans="2:8" x14ac:dyDescent="0.25">
      <c r="B661" s="67" t="s">
        <v>463</v>
      </c>
      <c r="C661" s="67" t="s">
        <v>127</v>
      </c>
      <c r="D661" s="67">
        <v>2016</v>
      </c>
      <c r="E661" s="72">
        <v>9.6603946764570903E-2</v>
      </c>
      <c r="F661" s="73">
        <v>162103.16154199175</v>
      </c>
      <c r="G661" s="73">
        <v>7348911</v>
      </c>
      <c r="H661" s="72">
        <v>2.205812011357761E-2</v>
      </c>
    </row>
    <row r="662" spans="2:8" x14ac:dyDescent="0.25">
      <c r="B662" s="67" t="s">
        <v>463</v>
      </c>
      <c r="C662" s="67" t="s">
        <v>127</v>
      </c>
      <c r="D662" s="67">
        <v>2017</v>
      </c>
      <c r="E662" s="72">
        <v>9.7156561065605024E-2</v>
      </c>
      <c r="F662" s="73">
        <v>164980.58477989322</v>
      </c>
      <c r="G662" s="73">
        <v>7408771</v>
      </c>
      <c r="H662" s="72">
        <v>2.2268279689019031E-2</v>
      </c>
    </row>
    <row r="663" spans="2:8" x14ac:dyDescent="0.25">
      <c r="B663" s="67" t="s">
        <v>463</v>
      </c>
      <c r="C663" s="67" t="s">
        <v>127</v>
      </c>
      <c r="D663" s="67">
        <v>2018</v>
      </c>
      <c r="E663" s="72">
        <v>9.9832600195503426E-2</v>
      </c>
      <c r="F663" s="73">
        <v>170943.26148216033</v>
      </c>
      <c r="G663" s="73">
        <v>7552902</v>
      </c>
      <c r="H663" s="72">
        <v>2.2632792201217538E-2</v>
      </c>
    </row>
    <row r="664" spans="2:8" x14ac:dyDescent="0.25">
      <c r="B664" s="67" t="s">
        <v>463</v>
      </c>
      <c r="C664" s="67" t="s">
        <v>127</v>
      </c>
      <c r="D664" s="67">
        <v>2019</v>
      </c>
      <c r="E664" s="72">
        <v>0.10106580150035679</v>
      </c>
      <c r="F664" s="73">
        <v>173082.86607027505</v>
      </c>
      <c r="G664" s="73">
        <v>7460380</v>
      </c>
      <c r="H664" s="72">
        <v>2.3200274794350294E-2</v>
      </c>
    </row>
    <row r="665" spans="2:8" x14ac:dyDescent="0.25">
      <c r="B665" s="67" t="s">
        <v>463</v>
      </c>
      <c r="C665" s="67" t="s">
        <v>127</v>
      </c>
      <c r="D665" s="67">
        <v>2020</v>
      </c>
      <c r="E665" s="72">
        <v>0.10438351169488556</v>
      </c>
      <c r="F665" s="73">
        <v>159285.58542348605</v>
      </c>
      <c r="G665" s="73">
        <v>6400888</v>
      </c>
      <c r="H665" s="72">
        <v>2.4884919939778049E-2</v>
      </c>
    </row>
    <row r="666" spans="2:8" x14ac:dyDescent="0.25">
      <c r="B666" s="67" t="s">
        <v>463</v>
      </c>
      <c r="C666" s="67" t="s">
        <v>129</v>
      </c>
      <c r="D666" s="67">
        <v>1982</v>
      </c>
      <c r="E666" s="72">
        <v>2.5773502460378198E-2</v>
      </c>
      <c r="F666" s="73">
        <v>29697.59553047816</v>
      </c>
      <c r="G666" s="73">
        <v>4887757</v>
      </c>
      <c r="H666" s="72">
        <v>6.0759148890745102E-3</v>
      </c>
    </row>
    <row r="667" spans="2:8" x14ac:dyDescent="0.25">
      <c r="B667" s="67" t="s">
        <v>463</v>
      </c>
      <c r="C667" s="67" t="s">
        <v>129</v>
      </c>
      <c r="D667" s="67">
        <v>1983</v>
      </c>
      <c r="E667" s="72">
        <v>0</v>
      </c>
      <c r="F667" s="73">
        <v>0</v>
      </c>
      <c r="G667" s="73">
        <v>4795353</v>
      </c>
      <c r="H667" s="72">
        <v>0</v>
      </c>
    </row>
    <row r="668" spans="2:8" x14ac:dyDescent="0.25">
      <c r="B668" s="67" t="s">
        <v>463</v>
      </c>
      <c r="C668" s="67" t="s">
        <v>129</v>
      </c>
      <c r="D668" s="67">
        <v>1984</v>
      </c>
      <c r="E668" s="72">
        <v>0</v>
      </c>
      <c r="F668" s="73">
        <v>0</v>
      </c>
      <c r="G668" s="73">
        <v>5006527</v>
      </c>
      <c r="H668" s="72">
        <v>0</v>
      </c>
    </row>
    <row r="669" spans="2:8" x14ac:dyDescent="0.25">
      <c r="B669" s="67" t="s">
        <v>463</v>
      </c>
      <c r="C669" s="67" t="s">
        <v>129</v>
      </c>
      <c r="D669" s="67">
        <v>1985</v>
      </c>
      <c r="E669" s="72">
        <v>0</v>
      </c>
      <c r="F669" s="73">
        <v>0</v>
      </c>
      <c r="G669" s="73">
        <v>5018612</v>
      </c>
      <c r="H669" s="72">
        <v>0</v>
      </c>
    </row>
    <row r="670" spans="2:8" x14ac:dyDescent="0.25">
      <c r="B670" s="67" t="s">
        <v>463</v>
      </c>
      <c r="C670" s="67" t="s">
        <v>129</v>
      </c>
      <c r="D670" s="67">
        <v>1986</v>
      </c>
      <c r="E670" s="72">
        <v>0</v>
      </c>
      <c r="F670" s="73">
        <v>0</v>
      </c>
      <c r="G670" s="73">
        <v>5300676</v>
      </c>
      <c r="H670" s="72">
        <v>0</v>
      </c>
    </row>
    <row r="671" spans="2:8" x14ac:dyDescent="0.25">
      <c r="B671" s="67" t="s">
        <v>463</v>
      </c>
      <c r="C671" s="67" t="s">
        <v>129</v>
      </c>
      <c r="D671" s="67">
        <v>1987</v>
      </c>
      <c r="E671" s="72">
        <v>0</v>
      </c>
      <c r="F671" s="73">
        <v>0</v>
      </c>
      <c r="G671" s="73">
        <v>5338657</v>
      </c>
      <c r="H671" s="72">
        <v>0</v>
      </c>
    </row>
    <row r="672" spans="2:8" x14ac:dyDescent="0.25">
      <c r="B672" s="67" t="s">
        <v>463</v>
      </c>
      <c r="C672" s="67" t="s">
        <v>129</v>
      </c>
      <c r="D672" s="67">
        <v>1988</v>
      </c>
      <c r="E672" s="72">
        <v>0</v>
      </c>
      <c r="F672" s="73">
        <v>0</v>
      </c>
      <c r="G672" s="73">
        <v>5498146</v>
      </c>
      <c r="H672" s="72">
        <v>0</v>
      </c>
    </row>
    <row r="673" spans="2:8" x14ac:dyDescent="0.25">
      <c r="B673" s="67" t="s">
        <v>463</v>
      </c>
      <c r="C673" s="67" t="s">
        <v>129</v>
      </c>
      <c r="D673" s="67">
        <v>1989</v>
      </c>
      <c r="E673" s="72">
        <v>0</v>
      </c>
      <c r="F673" s="73">
        <v>0</v>
      </c>
      <c r="G673" s="73">
        <v>5538702</v>
      </c>
      <c r="H673" s="72">
        <v>0</v>
      </c>
    </row>
    <row r="674" spans="2:8" x14ac:dyDescent="0.25">
      <c r="B674" s="67" t="s">
        <v>463</v>
      </c>
      <c r="C674" s="67" t="s">
        <v>129</v>
      </c>
      <c r="D674" s="67">
        <v>1990</v>
      </c>
      <c r="E674" s="72">
        <v>0</v>
      </c>
      <c r="F674" s="73">
        <v>0</v>
      </c>
      <c r="G674" s="73">
        <v>5574458</v>
      </c>
      <c r="H674" s="72">
        <v>0</v>
      </c>
    </row>
    <row r="675" spans="2:8" x14ac:dyDescent="0.25">
      <c r="B675" s="67" t="s">
        <v>463</v>
      </c>
      <c r="C675" s="67" t="s">
        <v>129</v>
      </c>
      <c r="D675" s="67">
        <v>1991</v>
      </c>
      <c r="E675" s="72">
        <v>0</v>
      </c>
      <c r="F675" s="73">
        <v>0</v>
      </c>
      <c r="G675" s="73">
        <v>5568548</v>
      </c>
      <c r="H675" s="72">
        <v>0</v>
      </c>
    </row>
    <row r="676" spans="2:8" x14ac:dyDescent="0.25">
      <c r="B676" s="67" t="s">
        <v>463</v>
      </c>
      <c r="C676" s="67" t="s">
        <v>129</v>
      </c>
      <c r="D676" s="67">
        <v>1992</v>
      </c>
      <c r="E676" s="72">
        <v>0</v>
      </c>
      <c r="F676" s="73">
        <v>0</v>
      </c>
      <c r="G676" s="73">
        <v>5635507</v>
      </c>
      <c r="H676" s="72">
        <v>0</v>
      </c>
    </row>
    <row r="677" spans="2:8" x14ac:dyDescent="0.25">
      <c r="B677" s="67" t="s">
        <v>463</v>
      </c>
      <c r="C677" s="67" t="s">
        <v>129</v>
      </c>
      <c r="D677" s="67">
        <v>1993</v>
      </c>
      <c r="E677" s="72">
        <v>0</v>
      </c>
      <c r="F677" s="73">
        <v>0</v>
      </c>
      <c r="G677" s="73">
        <v>5762251</v>
      </c>
      <c r="H677" s="72">
        <v>0</v>
      </c>
    </row>
    <row r="678" spans="2:8" x14ac:dyDescent="0.25">
      <c r="B678" s="67" t="s">
        <v>463</v>
      </c>
      <c r="C678" s="67" t="s">
        <v>129</v>
      </c>
      <c r="D678" s="67">
        <v>1994</v>
      </c>
      <c r="E678" s="72">
        <v>0</v>
      </c>
      <c r="F678" s="73">
        <v>0</v>
      </c>
      <c r="G678" s="73">
        <v>5763584</v>
      </c>
      <c r="H678" s="72">
        <v>0</v>
      </c>
    </row>
    <row r="679" spans="2:8" x14ac:dyDescent="0.25">
      <c r="B679" s="67" t="s">
        <v>463</v>
      </c>
      <c r="C679" s="67" t="s">
        <v>129</v>
      </c>
      <c r="D679" s="67">
        <v>1995</v>
      </c>
      <c r="E679" s="72">
        <v>0</v>
      </c>
      <c r="F679" s="73">
        <v>0</v>
      </c>
      <c r="G679" s="73">
        <v>5837945</v>
      </c>
      <c r="H679" s="72">
        <v>0</v>
      </c>
    </row>
    <row r="680" spans="2:8" x14ac:dyDescent="0.25">
      <c r="B680" s="67" t="s">
        <v>463</v>
      </c>
      <c r="C680" s="67" t="s">
        <v>129</v>
      </c>
      <c r="D680" s="67">
        <v>1996</v>
      </c>
      <c r="E680" s="72">
        <v>0</v>
      </c>
      <c r="F680" s="73">
        <v>0</v>
      </c>
      <c r="G680" s="73">
        <v>5974675</v>
      </c>
      <c r="H680" s="72">
        <v>0</v>
      </c>
    </row>
    <row r="681" spans="2:8" x14ac:dyDescent="0.25">
      <c r="B681" s="67" t="s">
        <v>463</v>
      </c>
      <c r="C681" s="67" t="s">
        <v>129</v>
      </c>
      <c r="D681" s="67">
        <v>1997</v>
      </c>
      <c r="E681" s="72">
        <v>0</v>
      </c>
      <c r="F681" s="73">
        <v>0</v>
      </c>
      <c r="G681" s="73">
        <v>6116870</v>
      </c>
      <c r="H681" s="72">
        <v>0</v>
      </c>
    </row>
    <row r="682" spans="2:8" x14ac:dyDescent="0.25">
      <c r="B682" s="67" t="s">
        <v>463</v>
      </c>
      <c r="C682" s="67" t="s">
        <v>129</v>
      </c>
      <c r="D682" s="67">
        <v>1998</v>
      </c>
      <c r="E682" s="72">
        <v>0</v>
      </c>
      <c r="F682" s="73">
        <v>0</v>
      </c>
      <c r="G682" s="73">
        <v>6216008</v>
      </c>
      <c r="H682" s="72">
        <v>0</v>
      </c>
    </row>
    <row r="683" spans="2:8" x14ac:dyDescent="0.25">
      <c r="B683" s="67" t="s">
        <v>463</v>
      </c>
      <c r="C683" s="67" t="s">
        <v>129</v>
      </c>
      <c r="D683" s="67">
        <v>1999</v>
      </c>
      <c r="E683" s="72">
        <v>0</v>
      </c>
      <c r="F683" s="73">
        <v>0</v>
      </c>
      <c r="G683" s="73">
        <v>6201141</v>
      </c>
      <c r="H683" s="72">
        <v>0</v>
      </c>
    </row>
    <row r="684" spans="2:8" x14ac:dyDescent="0.25">
      <c r="B684" s="67" t="s">
        <v>463</v>
      </c>
      <c r="C684" s="67" t="s">
        <v>129</v>
      </c>
      <c r="D684" s="67">
        <v>2000</v>
      </c>
      <c r="E684" s="72">
        <v>0</v>
      </c>
      <c r="F684" s="73">
        <v>0</v>
      </c>
      <c r="G684" s="73">
        <v>6310904</v>
      </c>
      <c r="H684" s="72">
        <v>0</v>
      </c>
    </row>
    <row r="685" spans="2:8" x14ac:dyDescent="0.25">
      <c r="B685" s="67" t="s">
        <v>463</v>
      </c>
      <c r="C685" s="67" t="s">
        <v>129</v>
      </c>
      <c r="D685" s="67">
        <v>2001</v>
      </c>
      <c r="E685" s="72">
        <v>0</v>
      </c>
      <c r="F685" s="73">
        <v>0</v>
      </c>
      <c r="G685" s="73">
        <v>6309000</v>
      </c>
      <c r="H685" s="72">
        <v>0</v>
      </c>
    </row>
    <row r="686" spans="2:8" x14ac:dyDescent="0.25">
      <c r="B686" s="67" t="s">
        <v>463</v>
      </c>
      <c r="C686" s="67" t="s">
        <v>129</v>
      </c>
      <c r="D686" s="67">
        <v>2002</v>
      </c>
      <c r="E686" s="72">
        <v>0</v>
      </c>
      <c r="F686" s="73">
        <v>0</v>
      </c>
      <c r="G686" s="73">
        <v>6304620</v>
      </c>
      <c r="H686" s="72">
        <v>0</v>
      </c>
    </row>
    <row r="687" spans="2:8" x14ac:dyDescent="0.25">
      <c r="B687" s="67" t="s">
        <v>463</v>
      </c>
      <c r="C687" s="67" t="s">
        <v>129</v>
      </c>
      <c r="D687" s="67">
        <v>2003</v>
      </c>
      <c r="E687" s="72">
        <v>0</v>
      </c>
      <c r="F687" s="73">
        <v>0</v>
      </c>
      <c r="G687" s="73">
        <v>6382794</v>
      </c>
      <c r="H687" s="72">
        <v>0</v>
      </c>
    </row>
    <row r="688" spans="2:8" x14ac:dyDescent="0.25">
      <c r="B688" s="67" t="s">
        <v>463</v>
      </c>
      <c r="C688" s="67" t="s">
        <v>129</v>
      </c>
      <c r="D688" s="67">
        <v>2004</v>
      </c>
      <c r="E688" s="72">
        <v>0</v>
      </c>
      <c r="F688" s="73">
        <v>0</v>
      </c>
      <c r="G688" s="73">
        <v>6519753</v>
      </c>
      <c r="H688" s="72">
        <v>0</v>
      </c>
    </row>
    <row r="689" spans="2:8" x14ac:dyDescent="0.25">
      <c r="B689" s="67" t="s">
        <v>463</v>
      </c>
      <c r="C689" s="67" t="s">
        <v>129</v>
      </c>
      <c r="D689" s="67">
        <v>2005</v>
      </c>
      <c r="E689" s="72">
        <v>0</v>
      </c>
      <c r="F689" s="73">
        <v>0</v>
      </c>
      <c r="G689" s="73">
        <v>6497015</v>
      </c>
      <c r="H689" s="72">
        <v>0</v>
      </c>
    </row>
    <row r="690" spans="2:8" x14ac:dyDescent="0.25">
      <c r="B690" s="67" t="s">
        <v>463</v>
      </c>
      <c r="C690" s="67" t="s">
        <v>129</v>
      </c>
      <c r="D690" s="67">
        <v>2006</v>
      </c>
      <c r="E690" s="72">
        <v>0</v>
      </c>
      <c r="F690" s="73">
        <v>0</v>
      </c>
      <c r="G690" s="73">
        <v>6560912</v>
      </c>
      <c r="H690" s="72">
        <v>0</v>
      </c>
    </row>
    <row r="691" spans="2:8" x14ac:dyDescent="0.25">
      <c r="B691" s="67" t="s">
        <v>463</v>
      </c>
      <c r="C691" s="67" t="s">
        <v>129</v>
      </c>
      <c r="D691" s="67">
        <v>2007</v>
      </c>
      <c r="E691" s="72">
        <v>0</v>
      </c>
      <c r="F691" s="73">
        <v>0</v>
      </c>
      <c r="G691" s="73">
        <v>6567929</v>
      </c>
      <c r="H691" s="72">
        <v>0</v>
      </c>
    </row>
    <row r="692" spans="2:8" x14ac:dyDescent="0.25">
      <c r="B692" s="67" t="s">
        <v>463</v>
      </c>
      <c r="C692" s="67" t="s">
        <v>129</v>
      </c>
      <c r="D692" s="67">
        <v>2008</v>
      </c>
      <c r="E692" s="72">
        <v>0</v>
      </c>
      <c r="F692" s="73">
        <v>0</v>
      </c>
      <c r="G692" s="73">
        <v>6641293</v>
      </c>
      <c r="H692" s="72">
        <v>0</v>
      </c>
    </row>
    <row r="693" spans="2:8" x14ac:dyDescent="0.25">
      <c r="B693" s="67" t="s">
        <v>463</v>
      </c>
      <c r="C693" s="67" t="s">
        <v>129</v>
      </c>
      <c r="D693" s="67">
        <v>2009</v>
      </c>
      <c r="E693" s="72">
        <v>0</v>
      </c>
      <c r="F693" s="73">
        <v>0</v>
      </c>
      <c r="G693" s="73">
        <v>6527069</v>
      </c>
      <c r="H693" s="72">
        <v>0</v>
      </c>
    </row>
    <row r="694" spans="2:8" x14ac:dyDescent="0.25">
      <c r="B694" s="67" t="s">
        <v>463</v>
      </c>
      <c r="C694" s="67" t="s">
        <v>129</v>
      </c>
      <c r="D694" s="67">
        <v>2010</v>
      </c>
      <c r="E694" s="72">
        <v>0</v>
      </c>
      <c r="F694" s="73">
        <v>0</v>
      </c>
      <c r="G694" s="73">
        <v>6735067</v>
      </c>
      <c r="H694" s="72">
        <v>0</v>
      </c>
    </row>
    <row r="695" spans="2:8" x14ac:dyDescent="0.25">
      <c r="B695" s="67" t="s">
        <v>463</v>
      </c>
      <c r="C695" s="67" t="s">
        <v>129</v>
      </c>
      <c r="D695" s="67">
        <v>2011</v>
      </c>
      <c r="E695" s="72">
        <v>0</v>
      </c>
      <c r="F695" s="73">
        <v>0</v>
      </c>
      <c r="G695" s="73">
        <v>6815590</v>
      </c>
      <c r="H695" s="72">
        <v>0</v>
      </c>
    </row>
    <row r="696" spans="2:8" x14ac:dyDescent="0.25">
      <c r="B696" s="67" t="s">
        <v>463</v>
      </c>
      <c r="C696" s="67" t="s">
        <v>129</v>
      </c>
      <c r="D696" s="67">
        <v>2012</v>
      </c>
      <c r="E696" s="72">
        <v>0</v>
      </c>
      <c r="F696" s="73">
        <v>0</v>
      </c>
      <c r="G696" s="73">
        <v>6794407</v>
      </c>
      <c r="H696" s="72">
        <v>0</v>
      </c>
    </row>
    <row r="697" spans="2:8" x14ac:dyDescent="0.25">
      <c r="B697" s="67" t="s">
        <v>463</v>
      </c>
      <c r="C697" s="67" t="s">
        <v>129</v>
      </c>
      <c r="D697" s="67">
        <v>2013</v>
      </c>
      <c r="E697" s="72">
        <v>0</v>
      </c>
      <c r="F697" s="73">
        <v>0</v>
      </c>
      <c r="G697" s="73">
        <v>6973710</v>
      </c>
      <c r="H697" s="72">
        <v>0</v>
      </c>
    </row>
    <row r="698" spans="2:8" x14ac:dyDescent="0.25">
      <c r="B698" s="67" t="s">
        <v>463</v>
      </c>
      <c r="C698" s="67" t="s">
        <v>129</v>
      </c>
      <c r="D698" s="67">
        <v>2014</v>
      </c>
      <c r="E698" s="72">
        <v>0</v>
      </c>
      <c r="F698" s="73">
        <v>0</v>
      </c>
      <c r="G698" s="73">
        <v>7173730</v>
      </c>
      <c r="H698" s="72">
        <v>0</v>
      </c>
    </row>
    <row r="699" spans="2:8" x14ac:dyDescent="0.25">
      <c r="B699" s="67" t="s">
        <v>463</v>
      </c>
      <c r="C699" s="67" t="s">
        <v>129</v>
      </c>
      <c r="D699" s="67">
        <v>2015</v>
      </c>
      <c r="E699" s="72">
        <v>0</v>
      </c>
      <c r="F699" s="73">
        <v>0</v>
      </c>
      <c r="G699" s="73">
        <v>7258314</v>
      </c>
      <c r="H699" s="72">
        <v>0</v>
      </c>
    </row>
    <row r="700" spans="2:8" x14ac:dyDescent="0.25">
      <c r="B700" s="67" t="s">
        <v>463</v>
      </c>
      <c r="C700" s="67" t="s">
        <v>129</v>
      </c>
      <c r="D700" s="67">
        <v>2016</v>
      </c>
      <c r="E700" s="72">
        <v>0</v>
      </c>
      <c r="F700" s="73">
        <v>0</v>
      </c>
      <c r="G700" s="73">
        <v>7348911</v>
      </c>
      <c r="H700" s="72">
        <v>0</v>
      </c>
    </row>
    <row r="701" spans="2:8" x14ac:dyDescent="0.25">
      <c r="B701" s="67" t="s">
        <v>463</v>
      </c>
      <c r="C701" s="67" t="s">
        <v>129</v>
      </c>
      <c r="D701" s="67">
        <v>2017</v>
      </c>
      <c r="E701" s="72">
        <v>0</v>
      </c>
      <c r="F701" s="73">
        <v>0</v>
      </c>
      <c r="G701" s="73">
        <v>7408771</v>
      </c>
      <c r="H701" s="72">
        <v>0</v>
      </c>
    </row>
    <row r="702" spans="2:8" x14ac:dyDescent="0.25">
      <c r="B702" s="67" t="s">
        <v>463</v>
      </c>
      <c r="C702" s="67" t="s">
        <v>129</v>
      </c>
      <c r="D702" s="67">
        <v>2018</v>
      </c>
      <c r="E702" s="72">
        <v>0</v>
      </c>
      <c r="F702" s="73">
        <v>0</v>
      </c>
      <c r="G702" s="73">
        <v>7552902</v>
      </c>
      <c r="H702" s="72">
        <v>0</v>
      </c>
    </row>
    <row r="703" spans="2:8" x14ac:dyDescent="0.25">
      <c r="B703" s="67" t="s">
        <v>463</v>
      </c>
      <c r="C703" s="67" t="s">
        <v>129</v>
      </c>
      <c r="D703" s="67">
        <v>2019</v>
      </c>
      <c r="E703" s="72">
        <v>0</v>
      </c>
      <c r="F703" s="73">
        <v>0</v>
      </c>
      <c r="G703" s="73">
        <v>7460380</v>
      </c>
      <c r="H703" s="72">
        <v>0</v>
      </c>
    </row>
    <row r="704" spans="2:8" x14ac:dyDescent="0.25">
      <c r="B704" s="67" t="s">
        <v>463</v>
      </c>
      <c r="C704" s="67" t="s">
        <v>129</v>
      </c>
      <c r="D704" s="67">
        <v>2020</v>
      </c>
      <c r="E704" s="72">
        <v>0</v>
      </c>
      <c r="F704" s="73">
        <v>0</v>
      </c>
      <c r="G704" s="73">
        <v>6400888</v>
      </c>
      <c r="H704" s="72">
        <v>0</v>
      </c>
    </row>
    <row r="705" spans="2:8" x14ac:dyDescent="0.25">
      <c r="B705" s="67" t="s">
        <v>463</v>
      </c>
      <c r="C705" s="67" t="s">
        <v>131</v>
      </c>
      <c r="D705" s="67">
        <v>1982</v>
      </c>
      <c r="E705" s="72">
        <v>1.387803978635749E-3</v>
      </c>
      <c r="F705" s="73">
        <v>1599.1012977949777</v>
      </c>
      <c r="G705" s="73">
        <v>4887757</v>
      </c>
      <c r="H705" s="72">
        <v>3.2716464787324281E-4</v>
      </c>
    </row>
    <row r="706" spans="2:8" x14ac:dyDescent="0.25">
      <c r="B706" s="67" t="s">
        <v>463</v>
      </c>
      <c r="C706" s="67" t="s">
        <v>131</v>
      </c>
      <c r="D706" s="67">
        <v>1983</v>
      </c>
      <c r="E706" s="72">
        <v>0</v>
      </c>
      <c r="F706" s="73">
        <v>0</v>
      </c>
      <c r="G706" s="73">
        <v>4795353</v>
      </c>
      <c r="H706" s="72">
        <v>0</v>
      </c>
    </row>
    <row r="707" spans="2:8" x14ac:dyDescent="0.25">
      <c r="B707" s="67" t="s">
        <v>463</v>
      </c>
      <c r="C707" s="67" t="s">
        <v>131</v>
      </c>
      <c r="D707" s="67">
        <v>1984</v>
      </c>
      <c r="E707" s="72">
        <v>0</v>
      </c>
      <c r="F707" s="73">
        <v>0</v>
      </c>
      <c r="G707" s="73">
        <v>5006527</v>
      </c>
      <c r="H707" s="72">
        <v>0</v>
      </c>
    </row>
    <row r="708" spans="2:8" x14ac:dyDescent="0.25">
      <c r="B708" s="67" t="s">
        <v>463</v>
      </c>
      <c r="C708" s="67" t="s">
        <v>131</v>
      </c>
      <c r="D708" s="67">
        <v>1985</v>
      </c>
      <c r="E708" s="72">
        <v>0</v>
      </c>
      <c r="F708" s="73">
        <v>0</v>
      </c>
      <c r="G708" s="73">
        <v>5018612</v>
      </c>
      <c r="H708" s="72">
        <v>0</v>
      </c>
    </row>
    <row r="709" spans="2:8" x14ac:dyDescent="0.25">
      <c r="B709" s="67" t="s">
        <v>463</v>
      </c>
      <c r="C709" s="67" t="s">
        <v>131</v>
      </c>
      <c r="D709" s="67">
        <v>1986</v>
      </c>
      <c r="E709" s="72">
        <v>0</v>
      </c>
      <c r="F709" s="73">
        <v>0</v>
      </c>
      <c r="G709" s="73">
        <v>5300676</v>
      </c>
      <c r="H709" s="72">
        <v>0</v>
      </c>
    </row>
    <row r="710" spans="2:8" x14ac:dyDescent="0.25">
      <c r="B710" s="67" t="s">
        <v>463</v>
      </c>
      <c r="C710" s="67" t="s">
        <v>131</v>
      </c>
      <c r="D710" s="67">
        <v>1987</v>
      </c>
      <c r="E710" s="72">
        <v>0</v>
      </c>
      <c r="F710" s="73">
        <v>0</v>
      </c>
      <c r="G710" s="73">
        <v>5338657</v>
      </c>
      <c r="H710" s="72">
        <v>0</v>
      </c>
    </row>
    <row r="711" spans="2:8" x14ac:dyDescent="0.25">
      <c r="B711" s="67" t="s">
        <v>463</v>
      </c>
      <c r="C711" s="67" t="s">
        <v>131</v>
      </c>
      <c r="D711" s="67">
        <v>1988</v>
      </c>
      <c r="E711" s="72">
        <v>0</v>
      </c>
      <c r="F711" s="73">
        <v>0</v>
      </c>
      <c r="G711" s="73">
        <v>5498146</v>
      </c>
      <c r="H711" s="72">
        <v>0</v>
      </c>
    </row>
    <row r="712" spans="2:8" x14ac:dyDescent="0.25">
      <c r="B712" s="67" t="s">
        <v>463</v>
      </c>
      <c r="C712" s="67" t="s">
        <v>131</v>
      </c>
      <c r="D712" s="67">
        <v>1989</v>
      </c>
      <c r="E712" s="72">
        <v>0</v>
      </c>
      <c r="F712" s="73">
        <v>0</v>
      </c>
      <c r="G712" s="73">
        <v>5538702</v>
      </c>
      <c r="H712" s="72">
        <v>0</v>
      </c>
    </row>
    <row r="713" spans="2:8" x14ac:dyDescent="0.25">
      <c r="B713" s="67" t="s">
        <v>463</v>
      </c>
      <c r="C713" s="67" t="s">
        <v>131</v>
      </c>
      <c r="D713" s="67">
        <v>1990</v>
      </c>
      <c r="E713" s="72">
        <v>0</v>
      </c>
      <c r="F713" s="73">
        <v>0</v>
      </c>
      <c r="G713" s="73">
        <v>5574458</v>
      </c>
      <c r="H713" s="72">
        <v>0</v>
      </c>
    </row>
    <row r="714" spans="2:8" x14ac:dyDescent="0.25">
      <c r="B714" s="67" t="s">
        <v>463</v>
      </c>
      <c r="C714" s="67" t="s">
        <v>131</v>
      </c>
      <c r="D714" s="67">
        <v>1991</v>
      </c>
      <c r="E714" s="72">
        <v>0</v>
      </c>
      <c r="F714" s="73">
        <v>0</v>
      </c>
      <c r="G714" s="73">
        <v>5568548</v>
      </c>
      <c r="H714" s="72">
        <v>0</v>
      </c>
    </row>
    <row r="715" spans="2:8" x14ac:dyDescent="0.25">
      <c r="B715" s="67" t="s">
        <v>463</v>
      </c>
      <c r="C715" s="67" t="s">
        <v>131</v>
      </c>
      <c r="D715" s="67">
        <v>1992</v>
      </c>
      <c r="E715" s="72">
        <v>0</v>
      </c>
      <c r="F715" s="73">
        <v>0</v>
      </c>
      <c r="G715" s="73">
        <v>5635507</v>
      </c>
      <c r="H715" s="72">
        <v>0</v>
      </c>
    </row>
    <row r="716" spans="2:8" x14ac:dyDescent="0.25">
      <c r="B716" s="67" t="s">
        <v>463</v>
      </c>
      <c r="C716" s="67" t="s">
        <v>131</v>
      </c>
      <c r="D716" s="67">
        <v>1993</v>
      </c>
      <c r="E716" s="72">
        <v>0</v>
      </c>
      <c r="F716" s="73">
        <v>0</v>
      </c>
      <c r="G716" s="73">
        <v>5762251</v>
      </c>
      <c r="H716" s="72">
        <v>0</v>
      </c>
    </row>
    <row r="717" spans="2:8" x14ac:dyDescent="0.25">
      <c r="B717" s="67" t="s">
        <v>463</v>
      </c>
      <c r="C717" s="67" t="s">
        <v>131</v>
      </c>
      <c r="D717" s="67">
        <v>1994</v>
      </c>
      <c r="E717" s="72">
        <v>0</v>
      </c>
      <c r="F717" s="73">
        <v>0</v>
      </c>
      <c r="G717" s="73">
        <v>5763584</v>
      </c>
      <c r="H717" s="72">
        <v>0</v>
      </c>
    </row>
    <row r="718" spans="2:8" x14ac:dyDescent="0.25">
      <c r="B718" s="67" t="s">
        <v>463</v>
      </c>
      <c r="C718" s="67" t="s">
        <v>131</v>
      </c>
      <c r="D718" s="67">
        <v>1995</v>
      </c>
      <c r="E718" s="72">
        <v>0</v>
      </c>
      <c r="F718" s="73">
        <v>0</v>
      </c>
      <c r="G718" s="73">
        <v>5837945</v>
      </c>
      <c r="H718" s="72">
        <v>0</v>
      </c>
    </row>
    <row r="719" spans="2:8" x14ac:dyDescent="0.25">
      <c r="B719" s="67" t="s">
        <v>463</v>
      </c>
      <c r="C719" s="67" t="s">
        <v>131</v>
      </c>
      <c r="D719" s="67">
        <v>1996</v>
      </c>
      <c r="E719" s="72">
        <v>0</v>
      </c>
      <c r="F719" s="73">
        <v>0</v>
      </c>
      <c r="G719" s="73">
        <v>5974675</v>
      </c>
      <c r="H719" s="72">
        <v>0</v>
      </c>
    </row>
    <row r="720" spans="2:8" x14ac:dyDescent="0.25">
      <c r="B720" s="67" t="s">
        <v>463</v>
      </c>
      <c r="C720" s="67" t="s">
        <v>131</v>
      </c>
      <c r="D720" s="67">
        <v>1997</v>
      </c>
      <c r="E720" s="72">
        <v>0</v>
      </c>
      <c r="F720" s="73">
        <v>0</v>
      </c>
      <c r="G720" s="73">
        <v>6116870</v>
      </c>
      <c r="H720" s="72">
        <v>0</v>
      </c>
    </row>
    <row r="721" spans="2:8" x14ac:dyDescent="0.25">
      <c r="B721" s="67" t="s">
        <v>463</v>
      </c>
      <c r="C721" s="67" t="s">
        <v>131</v>
      </c>
      <c r="D721" s="67">
        <v>1998</v>
      </c>
      <c r="E721" s="72">
        <v>0</v>
      </c>
      <c r="F721" s="73">
        <v>0</v>
      </c>
      <c r="G721" s="73">
        <v>6216008</v>
      </c>
      <c r="H721" s="72">
        <v>0</v>
      </c>
    </row>
    <row r="722" spans="2:8" x14ac:dyDescent="0.25">
      <c r="B722" s="67" t="s">
        <v>463</v>
      </c>
      <c r="C722" s="67" t="s">
        <v>131</v>
      </c>
      <c r="D722" s="67">
        <v>1999</v>
      </c>
      <c r="E722" s="72">
        <v>0</v>
      </c>
      <c r="F722" s="73">
        <v>0</v>
      </c>
      <c r="G722" s="73">
        <v>6201141</v>
      </c>
      <c r="H722" s="72">
        <v>0</v>
      </c>
    </row>
    <row r="723" spans="2:8" x14ac:dyDescent="0.25">
      <c r="B723" s="67" t="s">
        <v>463</v>
      </c>
      <c r="C723" s="67" t="s">
        <v>131</v>
      </c>
      <c r="D723" s="67">
        <v>2000</v>
      </c>
      <c r="E723" s="72">
        <v>0</v>
      </c>
      <c r="F723" s="73">
        <v>0</v>
      </c>
      <c r="G723" s="73">
        <v>6310904</v>
      </c>
      <c r="H723" s="72">
        <v>0</v>
      </c>
    </row>
    <row r="724" spans="2:8" x14ac:dyDescent="0.25">
      <c r="B724" s="67" t="s">
        <v>463</v>
      </c>
      <c r="C724" s="67" t="s">
        <v>131</v>
      </c>
      <c r="D724" s="67">
        <v>2001</v>
      </c>
      <c r="E724" s="72">
        <v>0</v>
      </c>
      <c r="F724" s="73">
        <v>0</v>
      </c>
      <c r="G724" s="73">
        <v>6309000</v>
      </c>
      <c r="H724" s="72">
        <v>0</v>
      </c>
    </row>
    <row r="725" spans="2:8" x14ac:dyDescent="0.25">
      <c r="B725" s="67" t="s">
        <v>463</v>
      </c>
      <c r="C725" s="67" t="s">
        <v>131</v>
      </c>
      <c r="D725" s="67">
        <v>2002</v>
      </c>
      <c r="E725" s="72">
        <v>0</v>
      </c>
      <c r="F725" s="73">
        <v>0</v>
      </c>
      <c r="G725" s="73">
        <v>6304620</v>
      </c>
      <c r="H725" s="72">
        <v>0</v>
      </c>
    </row>
    <row r="726" spans="2:8" x14ac:dyDescent="0.25">
      <c r="B726" s="67" t="s">
        <v>463</v>
      </c>
      <c r="C726" s="67" t="s">
        <v>131</v>
      </c>
      <c r="D726" s="67">
        <v>2003</v>
      </c>
      <c r="E726" s="72">
        <v>0</v>
      </c>
      <c r="F726" s="73">
        <v>0</v>
      </c>
      <c r="G726" s="73">
        <v>6382794</v>
      </c>
      <c r="H726" s="72">
        <v>0</v>
      </c>
    </row>
    <row r="727" spans="2:8" x14ac:dyDescent="0.25">
      <c r="B727" s="67" t="s">
        <v>463</v>
      </c>
      <c r="C727" s="67" t="s">
        <v>131</v>
      </c>
      <c r="D727" s="67">
        <v>2004</v>
      </c>
      <c r="E727" s="72">
        <v>0</v>
      </c>
      <c r="F727" s="73">
        <v>0</v>
      </c>
      <c r="G727" s="73">
        <v>6519753</v>
      </c>
      <c r="H727" s="72">
        <v>0</v>
      </c>
    </row>
    <row r="728" spans="2:8" x14ac:dyDescent="0.25">
      <c r="B728" s="67" t="s">
        <v>463</v>
      </c>
      <c r="C728" s="67" t="s">
        <v>131</v>
      </c>
      <c r="D728" s="67">
        <v>2005</v>
      </c>
      <c r="E728" s="72">
        <v>0</v>
      </c>
      <c r="F728" s="73">
        <v>0</v>
      </c>
      <c r="G728" s="73">
        <v>6497015</v>
      </c>
      <c r="H728" s="72">
        <v>0</v>
      </c>
    </row>
    <row r="729" spans="2:8" x14ac:dyDescent="0.25">
      <c r="B729" s="67" t="s">
        <v>463</v>
      </c>
      <c r="C729" s="67" t="s">
        <v>131</v>
      </c>
      <c r="D729" s="67">
        <v>2006</v>
      </c>
      <c r="E729" s="72">
        <v>0</v>
      </c>
      <c r="F729" s="73">
        <v>0</v>
      </c>
      <c r="G729" s="73">
        <v>6560912</v>
      </c>
      <c r="H729" s="72">
        <v>0</v>
      </c>
    </row>
    <row r="730" spans="2:8" x14ac:dyDescent="0.25">
      <c r="B730" s="67" t="s">
        <v>463</v>
      </c>
      <c r="C730" s="67" t="s">
        <v>131</v>
      </c>
      <c r="D730" s="67">
        <v>2007</v>
      </c>
      <c r="E730" s="72">
        <v>0</v>
      </c>
      <c r="F730" s="73">
        <v>0</v>
      </c>
      <c r="G730" s="73">
        <v>6567929</v>
      </c>
      <c r="H730" s="72">
        <v>0</v>
      </c>
    </row>
    <row r="731" spans="2:8" x14ac:dyDescent="0.25">
      <c r="B731" s="67" t="s">
        <v>463</v>
      </c>
      <c r="C731" s="67" t="s">
        <v>131</v>
      </c>
      <c r="D731" s="67">
        <v>2008</v>
      </c>
      <c r="E731" s="72">
        <v>0</v>
      </c>
      <c r="F731" s="73">
        <v>0</v>
      </c>
      <c r="G731" s="73">
        <v>6641293</v>
      </c>
      <c r="H731" s="72">
        <v>0</v>
      </c>
    </row>
    <row r="732" spans="2:8" x14ac:dyDescent="0.25">
      <c r="B732" s="67" t="s">
        <v>463</v>
      </c>
      <c r="C732" s="67" t="s">
        <v>131</v>
      </c>
      <c r="D732" s="67">
        <v>2009</v>
      </c>
      <c r="E732" s="72">
        <v>0</v>
      </c>
      <c r="F732" s="73">
        <v>0</v>
      </c>
      <c r="G732" s="73">
        <v>6527069</v>
      </c>
      <c r="H732" s="72">
        <v>0</v>
      </c>
    </row>
    <row r="733" spans="2:8" x14ac:dyDescent="0.25">
      <c r="B733" s="67" t="s">
        <v>463</v>
      </c>
      <c r="C733" s="67" t="s">
        <v>131</v>
      </c>
      <c r="D733" s="67">
        <v>2010</v>
      </c>
      <c r="E733" s="72">
        <v>0</v>
      </c>
      <c r="F733" s="73">
        <v>0</v>
      </c>
      <c r="G733" s="73">
        <v>6735067</v>
      </c>
      <c r="H733" s="72">
        <v>0</v>
      </c>
    </row>
    <row r="734" spans="2:8" x14ac:dyDescent="0.25">
      <c r="B734" s="67" t="s">
        <v>463</v>
      </c>
      <c r="C734" s="67" t="s">
        <v>131</v>
      </c>
      <c r="D734" s="67">
        <v>2011</v>
      </c>
      <c r="E734" s="72">
        <v>0</v>
      </c>
      <c r="F734" s="73">
        <v>0</v>
      </c>
      <c r="G734" s="73">
        <v>6815590</v>
      </c>
      <c r="H734" s="72">
        <v>0</v>
      </c>
    </row>
    <row r="735" spans="2:8" x14ac:dyDescent="0.25">
      <c r="B735" s="67" t="s">
        <v>463</v>
      </c>
      <c r="C735" s="67" t="s">
        <v>131</v>
      </c>
      <c r="D735" s="67">
        <v>2012</v>
      </c>
      <c r="E735" s="72">
        <v>0</v>
      </c>
      <c r="F735" s="73">
        <v>0</v>
      </c>
      <c r="G735" s="73">
        <v>6794407</v>
      </c>
      <c r="H735" s="72">
        <v>0</v>
      </c>
    </row>
    <row r="736" spans="2:8" x14ac:dyDescent="0.25">
      <c r="B736" s="67" t="s">
        <v>463</v>
      </c>
      <c r="C736" s="67" t="s">
        <v>131</v>
      </c>
      <c r="D736" s="67">
        <v>2013</v>
      </c>
      <c r="E736" s="72">
        <v>0</v>
      </c>
      <c r="F736" s="73">
        <v>0</v>
      </c>
      <c r="G736" s="73">
        <v>6973710</v>
      </c>
      <c r="H736" s="72">
        <v>0</v>
      </c>
    </row>
    <row r="737" spans="2:8" x14ac:dyDescent="0.25">
      <c r="B737" s="67" t="s">
        <v>463</v>
      </c>
      <c r="C737" s="67" t="s">
        <v>131</v>
      </c>
      <c r="D737" s="67">
        <v>2014</v>
      </c>
      <c r="E737" s="72">
        <v>0</v>
      </c>
      <c r="F737" s="73">
        <v>0</v>
      </c>
      <c r="G737" s="73">
        <v>7173730</v>
      </c>
      <c r="H737" s="72">
        <v>0</v>
      </c>
    </row>
    <row r="738" spans="2:8" x14ac:dyDescent="0.25">
      <c r="B738" s="67" t="s">
        <v>463</v>
      </c>
      <c r="C738" s="67" t="s">
        <v>131</v>
      </c>
      <c r="D738" s="67">
        <v>2015</v>
      </c>
      <c r="E738" s="72">
        <v>0</v>
      </c>
      <c r="F738" s="73">
        <v>0</v>
      </c>
      <c r="G738" s="73">
        <v>7258314</v>
      </c>
      <c r="H738" s="72">
        <v>0</v>
      </c>
    </row>
    <row r="739" spans="2:8" x14ac:dyDescent="0.25">
      <c r="B739" s="67" t="s">
        <v>463</v>
      </c>
      <c r="C739" s="67" t="s">
        <v>131</v>
      </c>
      <c r="D739" s="67">
        <v>2016</v>
      </c>
      <c r="E739" s="72">
        <v>0</v>
      </c>
      <c r="F739" s="73">
        <v>0</v>
      </c>
      <c r="G739" s="73">
        <v>7348911</v>
      </c>
      <c r="H739" s="72">
        <v>0</v>
      </c>
    </row>
    <row r="740" spans="2:8" x14ac:dyDescent="0.25">
      <c r="B740" s="67" t="s">
        <v>463</v>
      </c>
      <c r="C740" s="67" t="s">
        <v>131</v>
      </c>
      <c r="D740" s="67">
        <v>2017</v>
      </c>
      <c r="E740" s="72">
        <v>0</v>
      </c>
      <c r="F740" s="73">
        <v>0</v>
      </c>
      <c r="G740" s="73">
        <v>7408771</v>
      </c>
      <c r="H740" s="72">
        <v>0</v>
      </c>
    </row>
    <row r="741" spans="2:8" x14ac:dyDescent="0.25">
      <c r="B741" s="67" t="s">
        <v>463</v>
      </c>
      <c r="C741" s="67" t="s">
        <v>131</v>
      </c>
      <c r="D741" s="67">
        <v>2018</v>
      </c>
      <c r="E741" s="72">
        <v>0</v>
      </c>
      <c r="F741" s="73">
        <v>0</v>
      </c>
      <c r="G741" s="73">
        <v>7552902</v>
      </c>
      <c r="H741" s="72">
        <v>0</v>
      </c>
    </row>
    <row r="742" spans="2:8" x14ac:dyDescent="0.25">
      <c r="B742" s="67" t="s">
        <v>463</v>
      </c>
      <c r="C742" s="67" t="s">
        <v>131</v>
      </c>
      <c r="D742" s="67">
        <v>2019</v>
      </c>
      <c r="E742" s="72">
        <v>0</v>
      </c>
      <c r="F742" s="73">
        <v>0</v>
      </c>
      <c r="G742" s="73">
        <v>7460380</v>
      </c>
      <c r="H742" s="72">
        <v>0</v>
      </c>
    </row>
    <row r="743" spans="2:8" x14ac:dyDescent="0.25">
      <c r="B743" s="67" t="s">
        <v>463</v>
      </c>
      <c r="C743" s="67" t="s">
        <v>131</v>
      </c>
      <c r="D743" s="67">
        <v>2020</v>
      </c>
      <c r="E743" s="72">
        <v>0</v>
      </c>
      <c r="F743" s="73">
        <v>0</v>
      </c>
      <c r="G743" s="73">
        <v>6400888</v>
      </c>
      <c r="H743" s="72">
        <v>0</v>
      </c>
    </row>
    <row r="744" spans="2:8" x14ac:dyDescent="0.25">
      <c r="B744" s="67" t="s">
        <v>463</v>
      </c>
      <c r="C744" s="67" t="s">
        <v>138</v>
      </c>
      <c r="D744" s="67">
        <v>1982</v>
      </c>
      <c r="E744" s="72">
        <v>1.6170394572496898E-2</v>
      </c>
      <c r="F744" s="73">
        <v>18632.385657343268</v>
      </c>
      <c r="G744" s="73">
        <v>4887757</v>
      </c>
      <c r="H744" s="72">
        <v>3.812052370308767E-3</v>
      </c>
    </row>
    <row r="745" spans="2:8" x14ac:dyDescent="0.25">
      <c r="B745" s="67" t="s">
        <v>463</v>
      </c>
      <c r="C745" s="67" t="s">
        <v>138</v>
      </c>
      <c r="D745" s="67">
        <v>1983</v>
      </c>
      <c r="E745" s="72">
        <v>1.5744259249471163E-2</v>
      </c>
      <c r="F745" s="73">
        <v>17662.335121056487</v>
      </c>
      <c r="G745" s="73">
        <v>4795353</v>
      </c>
      <c r="H745" s="72">
        <v>3.6832189665821236E-3</v>
      </c>
    </row>
    <row r="746" spans="2:8" x14ac:dyDescent="0.25">
      <c r="B746" s="67" t="s">
        <v>463</v>
      </c>
      <c r="C746" s="67" t="s">
        <v>138</v>
      </c>
      <c r="D746" s="67">
        <v>1984</v>
      </c>
      <c r="E746" s="72">
        <v>1.7381075342858782E-2</v>
      </c>
      <c r="F746" s="73">
        <v>19643.865398519538</v>
      </c>
      <c r="G746" s="73">
        <v>5006527</v>
      </c>
      <c r="H746" s="72">
        <v>3.9236511454985735E-3</v>
      </c>
    </row>
    <row r="747" spans="2:8" x14ac:dyDescent="0.25">
      <c r="B747" s="67" t="s">
        <v>463</v>
      </c>
      <c r="C747" s="67" t="s">
        <v>138</v>
      </c>
      <c r="D747" s="67">
        <v>1985</v>
      </c>
      <c r="E747" s="72">
        <v>1.8847079286072637E-2</v>
      </c>
      <c r="F747" s="73">
        <v>20950.677193508349</v>
      </c>
      <c r="G747" s="73">
        <v>5018612</v>
      </c>
      <c r="H747" s="72">
        <v>4.1745959228384954E-3</v>
      </c>
    </row>
    <row r="748" spans="2:8" x14ac:dyDescent="0.25">
      <c r="B748" s="67" t="s">
        <v>463</v>
      </c>
      <c r="C748" s="67" t="s">
        <v>138</v>
      </c>
      <c r="D748" s="67">
        <v>1986</v>
      </c>
      <c r="E748" s="72">
        <v>1.8954126428684354E-2</v>
      </c>
      <c r="F748" s="73">
        <v>21955.303853275804</v>
      </c>
      <c r="G748" s="73">
        <v>5300676</v>
      </c>
      <c r="H748" s="72">
        <v>4.1419818629314081E-3</v>
      </c>
    </row>
    <row r="749" spans="2:8" x14ac:dyDescent="0.25">
      <c r="B749" s="67" t="s">
        <v>463</v>
      </c>
      <c r="C749" s="67" t="s">
        <v>138</v>
      </c>
      <c r="D749" s="67">
        <v>1987</v>
      </c>
      <c r="E749" s="72">
        <v>1.907639180714682E-2</v>
      </c>
      <c r="F749" s="73">
        <v>22029.26464775869</v>
      </c>
      <c r="G749" s="73">
        <v>5338657</v>
      </c>
      <c r="H749" s="72">
        <v>4.1263682322649105E-3</v>
      </c>
    </row>
    <row r="750" spans="2:8" x14ac:dyDescent="0.25">
      <c r="B750" s="67" t="s">
        <v>463</v>
      </c>
      <c r="C750" s="67" t="s">
        <v>138</v>
      </c>
      <c r="D750" s="67">
        <v>1988</v>
      </c>
      <c r="E750" s="72">
        <v>1.767676690714181E-2</v>
      </c>
      <c r="F750" s="73">
        <v>21005.655651094756</v>
      </c>
      <c r="G750" s="73">
        <v>5498146</v>
      </c>
      <c r="H750" s="72">
        <v>3.8204979735159371E-3</v>
      </c>
    </row>
    <row r="751" spans="2:8" x14ac:dyDescent="0.25">
      <c r="B751" s="67" t="s">
        <v>463</v>
      </c>
      <c r="C751" s="67" t="s">
        <v>138</v>
      </c>
      <c r="D751" s="67">
        <v>1989</v>
      </c>
      <c r="E751" s="72">
        <v>1.7777777777777778E-2</v>
      </c>
      <c r="F751" s="73">
        <v>20934.186666666668</v>
      </c>
      <c r="G751" s="73">
        <v>5538702</v>
      </c>
      <c r="H751" s="72">
        <v>3.7796196052191774E-3</v>
      </c>
    </row>
    <row r="752" spans="2:8" x14ac:dyDescent="0.25">
      <c r="B752" s="67" t="s">
        <v>463</v>
      </c>
      <c r="C752" s="67" t="s">
        <v>138</v>
      </c>
      <c r="D752" s="67">
        <v>1990</v>
      </c>
      <c r="E752" s="72">
        <v>1.7701005600231943E-2</v>
      </c>
      <c r="F752" s="73">
        <v>21618.291242580071</v>
      </c>
      <c r="G752" s="73">
        <v>5574458</v>
      </c>
      <c r="H752" s="72">
        <v>3.8780974298452103E-3</v>
      </c>
    </row>
    <row r="753" spans="2:8" x14ac:dyDescent="0.25">
      <c r="B753" s="67" t="s">
        <v>463</v>
      </c>
      <c r="C753" s="67" t="s">
        <v>138</v>
      </c>
      <c r="D753" s="67">
        <v>1991</v>
      </c>
      <c r="E753" s="72">
        <v>1.742343451942863E-2</v>
      </c>
      <c r="F753" s="73">
        <v>21472.762665785478</v>
      </c>
      <c r="G753" s="73">
        <v>5568548</v>
      </c>
      <c r="H753" s="72">
        <v>3.8560792985506236E-3</v>
      </c>
    </row>
    <row r="754" spans="2:8" x14ac:dyDescent="0.25">
      <c r="B754" s="67" t="s">
        <v>463</v>
      </c>
      <c r="C754" s="67" t="s">
        <v>138</v>
      </c>
      <c r="D754" s="67">
        <v>1992</v>
      </c>
      <c r="E754" s="72">
        <v>1.7116213185386295E-2</v>
      </c>
      <c r="F754" s="73">
        <v>21456.131735820101</v>
      </c>
      <c r="G754" s="73">
        <v>5635507</v>
      </c>
      <c r="H754" s="72">
        <v>3.807311699873694E-3</v>
      </c>
    </row>
    <row r="755" spans="2:8" x14ac:dyDescent="0.25">
      <c r="B755" s="67" t="s">
        <v>463</v>
      </c>
      <c r="C755" s="67" t="s">
        <v>138</v>
      </c>
      <c r="D755" s="67">
        <v>1993</v>
      </c>
      <c r="E755" s="72">
        <v>1.706785945500559E-2</v>
      </c>
      <c r="F755" s="73">
        <v>21448.820552056968</v>
      </c>
      <c r="G755" s="73">
        <v>5762251</v>
      </c>
      <c r="H755" s="72">
        <v>3.7222988988256443E-3</v>
      </c>
    </row>
    <row r="756" spans="2:8" x14ac:dyDescent="0.25">
      <c r="B756" s="67" t="s">
        <v>463</v>
      </c>
      <c r="C756" s="67" t="s">
        <v>138</v>
      </c>
      <c r="D756" s="67">
        <v>1994</v>
      </c>
      <c r="E756" s="72">
        <v>1.7502036874981142E-2</v>
      </c>
      <c r="F756" s="73">
        <v>22108.502972328679</v>
      </c>
      <c r="G756" s="73">
        <v>5763584</v>
      </c>
      <c r="H756" s="72">
        <v>3.8358949869263083E-3</v>
      </c>
    </row>
    <row r="757" spans="2:8" x14ac:dyDescent="0.25">
      <c r="B757" s="67" t="s">
        <v>463</v>
      </c>
      <c r="C757" s="67" t="s">
        <v>138</v>
      </c>
      <c r="D757" s="67">
        <v>1995</v>
      </c>
      <c r="E757" s="72">
        <v>1.6823956153289445E-2</v>
      </c>
      <c r="F757" s="73">
        <v>21446.977416739544</v>
      </c>
      <c r="G757" s="73">
        <v>5837945</v>
      </c>
      <c r="H757" s="72">
        <v>3.6737203616580053E-3</v>
      </c>
    </row>
    <row r="758" spans="2:8" x14ac:dyDescent="0.25">
      <c r="B758" s="67" t="s">
        <v>463</v>
      </c>
      <c r="C758" s="67" t="s">
        <v>138</v>
      </c>
      <c r="D758" s="67">
        <v>1996</v>
      </c>
      <c r="E758" s="72">
        <v>1.6831523702703056E-2</v>
      </c>
      <c r="F758" s="73">
        <v>22124.398309302465</v>
      </c>
      <c r="G758" s="73">
        <v>5974675</v>
      </c>
      <c r="H758" s="72">
        <v>3.7030295889403969E-3</v>
      </c>
    </row>
    <row r="759" spans="2:8" x14ac:dyDescent="0.25">
      <c r="B759" s="67" t="s">
        <v>463</v>
      </c>
      <c r="C759" s="67" t="s">
        <v>138</v>
      </c>
      <c r="D759" s="67">
        <v>1997</v>
      </c>
      <c r="E759" s="72">
        <v>1.6839098063068228E-2</v>
      </c>
      <c r="F759" s="73">
        <v>22418.750045363948</v>
      </c>
      <c r="G759" s="73">
        <v>6116870</v>
      </c>
      <c r="H759" s="72">
        <v>3.6650689070331635E-3</v>
      </c>
    </row>
    <row r="760" spans="2:8" x14ac:dyDescent="0.25">
      <c r="B760" s="67" t="s">
        <v>463</v>
      </c>
      <c r="C760" s="67" t="s">
        <v>138</v>
      </c>
      <c r="D760" s="67">
        <v>1998</v>
      </c>
      <c r="E760" s="72">
        <v>1.6422616207706454E-2</v>
      </c>
      <c r="F760" s="73">
        <v>22154.634787914652</v>
      </c>
      <c r="G760" s="73">
        <v>6216008</v>
      </c>
      <c r="H760" s="72">
        <v>3.5641258486016512E-3</v>
      </c>
    </row>
    <row r="761" spans="2:8" x14ac:dyDescent="0.25">
      <c r="B761" s="67" t="s">
        <v>463</v>
      </c>
      <c r="C761" s="67" t="s">
        <v>138</v>
      </c>
      <c r="D761" s="67">
        <v>1999</v>
      </c>
      <c r="E761" s="72">
        <v>1.6026238821353029E-2</v>
      </c>
      <c r="F761" s="73">
        <v>21165.709375211554</v>
      </c>
      <c r="G761" s="73">
        <v>6201141</v>
      </c>
      <c r="H761" s="72">
        <v>3.4131959546173122E-3</v>
      </c>
    </row>
    <row r="762" spans="2:8" x14ac:dyDescent="0.25">
      <c r="B762" s="67" t="s">
        <v>463</v>
      </c>
      <c r="C762" s="67" t="s">
        <v>138</v>
      </c>
      <c r="D762" s="67">
        <v>2000</v>
      </c>
      <c r="E762" s="72">
        <v>1.6024737774506522E-2</v>
      </c>
      <c r="F762" s="73">
        <v>21128.392409358006</v>
      </c>
      <c r="G762" s="73">
        <v>6310904</v>
      </c>
      <c r="H762" s="72">
        <v>3.3479185247245096E-3</v>
      </c>
    </row>
    <row r="763" spans="2:8" x14ac:dyDescent="0.25">
      <c r="B763" s="67" t="s">
        <v>463</v>
      </c>
      <c r="C763" s="67" t="s">
        <v>138</v>
      </c>
      <c r="D763" s="67">
        <v>2001</v>
      </c>
      <c r="E763" s="72">
        <v>1.5945543220669822E-2</v>
      </c>
      <c r="F763" s="73">
        <v>20709.098856869503</v>
      </c>
      <c r="G763" s="73">
        <v>6309000</v>
      </c>
      <c r="H763" s="72">
        <v>3.2824693068425272E-3</v>
      </c>
    </row>
    <row r="764" spans="2:8" x14ac:dyDescent="0.25">
      <c r="B764" s="67" t="s">
        <v>463</v>
      </c>
      <c r="C764" s="67" t="s">
        <v>138</v>
      </c>
      <c r="D764" s="67">
        <v>2002</v>
      </c>
      <c r="E764" s="72">
        <v>1.6153185672792714E-2</v>
      </c>
      <c r="F764" s="73">
        <v>20898.458568332011</v>
      </c>
      <c r="G764" s="73">
        <v>6304620</v>
      </c>
      <c r="H764" s="72">
        <v>3.3147848035776956E-3</v>
      </c>
    </row>
    <row r="765" spans="2:8" x14ac:dyDescent="0.25">
      <c r="B765" s="67" t="s">
        <v>463</v>
      </c>
      <c r="C765" s="67" t="s">
        <v>138</v>
      </c>
      <c r="D765" s="67">
        <v>2003</v>
      </c>
      <c r="E765" s="72">
        <v>1.6484765802637562E-2</v>
      </c>
      <c r="F765" s="73">
        <v>21227.894497498863</v>
      </c>
      <c r="G765" s="73">
        <v>6382794</v>
      </c>
      <c r="H765" s="72">
        <v>3.3257997199187162E-3</v>
      </c>
    </row>
    <row r="766" spans="2:8" x14ac:dyDescent="0.25">
      <c r="B766" s="67" t="s">
        <v>463</v>
      </c>
      <c r="C766" s="67" t="s">
        <v>138</v>
      </c>
      <c r="D766" s="67">
        <v>2004</v>
      </c>
      <c r="E766" s="72">
        <v>1.645105386018306E-2</v>
      </c>
      <c r="F766" s="73">
        <v>21365.740396697311</v>
      </c>
      <c r="G766" s="73">
        <v>6519753</v>
      </c>
      <c r="H766" s="72">
        <v>3.2770781955539282E-3</v>
      </c>
    </row>
    <row r="767" spans="2:8" x14ac:dyDescent="0.25">
      <c r="B767" s="67" t="s">
        <v>463</v>
      </c>
      <c r="C767" s="67" t="s">
        <v>138</v>
      </c>
      <c r="D767" s="67">
        <v>2005</v>
      </c>
      <c r="E767" s="72">
        <v>1.6250772962412244E-2</v>
      </c>
      <c r="F767" s="73">
        <v>21250.729533622431</v>
      </c>
      <c r="G767" s="73">
        <v>6497015</v>
      </c>
      <c r="H767" s="72">
        <v>3.2708450778738281E-3</v>
      </c>
    </row>
    <row r="768" spans="2:8" x14ac:dyDescent="0.25">
      <c r="B768" s="67" t="s">
        <v>463</v>
      </c>
      <c r="C768" s="67" t="s">
        <v>138</v>
      </c>
      <c r="D768" s="67">
        <v>2006</v>
      </c>
      <c r="E768" s="72">
        <v>1.61891789295045E-2</v>
      </c>
      <c r="F768" s="73">
        <v>21275.495165576223</v>
      </c>
      <c r="G768" s="73">
        <v>6560912</v>
      </c>
      <c r="H768" s="72">
        <v>3.2427649030464397E-3</v>
      </c>
    </row>
    <row r="769" spans="2:8" x14ac:dyDescent="0.25">
      <c r="B769" s="67" t="s">
        <v>463</v>
      </c>
      <c r="C769" s="67" t="s">
        <v>138</v>
      </c>
      <c r="D769" s="67">
        <v>2007</v>
      </c>
      <c r="E769" s="72">
        <v>1.6168509319194252E-2</v>
      </c>
      <c r="F769" s="73">
        <v>20851.297662256569</v>
      </c>
      <c r="G769" s="73">
        <v>6567929</v>
      </c>
      <c r="H769" s="72">
        <v>3.1747142306587919E-3</v>
      </c>
    </row>
    <row r="770" spans="2:8" x14ac:dyDescent="0.25">
      <c r="B770" s="67" t="s">
        <v>463</v>
      </c>
      <c r="C770" s="67" t="s">
        <v>138</v>
      </c>
      <c r="D770" s="67">
        <v>2008</v>
      </c>
      <c r="E770" s="72">
        <v>1.5855442107133581E-2</v>
      </c>
      <c r="F770" s="73">
        <v>22133.531252989978</v>
      </c>
      <c r="G770" s="73">
        <v>6641293</v>
      </c>
      <c r="H770" s="72">
        <v>3.3327141646950342E-3</v>
      </c>
    </row>
    <row r="771" spans="2:8" x14ac:dyDescent="0.25">
      <c r="B771" s="67" t="s">
        <v>463</v>
      </c>
      <c r="C771" s="67" t="s">
        <v>138</v>
      </c>
      <c r="D771" s="67">
        <v>2009</v>
      </c>
      <c r="E771" s="72">
        <v>1.5797358028053928E-2</v>
      </c>
      <c r="F771" s="73">
        <v>21613.423941168458</v>
      </c>
      <c r="G771" s="73">
        <v>6527069</v>
      </c>
      <c r="H771" s="72">
        <v>3.3113521461422359E-3</v>
      </c>
    </row>
    <row r="772" spans="2:8" x14ac:dyDescent="0.25">
      <c r="B772" s="67" t="s">
        <v>463</v>
      </c>
      <c r="C772" s="67" t="s">
        <v>138</v>
      </c>
      <c r="D772" s="67">
        <v>2010</v>
      </c>
      <c r="E772" s="72">
        <v>1.5577160659612182E-2</v>
      </c>
      <c r="F772" s="73">
        <v>22875.247354568404</v>
      </c>
      <c r="G772" s="73">
        <v>6735067</v>
      </c>
      <c r="H772" s="72">
        <v>3.3964394644579489E-3</v>
      </c>
    </row>
    <row r="773" spans="2:8" x14ac:dyDescent="0.25">
      <c r="B773" s="67" t="s">
        <v>463</v>
      </c>
      <c r="C773" s="67" t="s">
        <v>138</v>
      </c>
      <c r="D773" s="67">
        <v>2011</v>
      </c>
      <c r="E773" s="72">
        <v>1.5586369988175858E-2</v>
      </c>
      <c r="F773" s="73">
        <v>23414.671073847148</v>
      </c>
      <c r="G773" s="73">
        <v>6815590</v>
      </c>
      <c r="H773" s="72">
        <v>3.4354576894806096E-3</v>
      </c>
    </row>
    <row r="774" spans="2:8" x14ac:dyDescent="0.25">
      <c r="B774" s="67" t="s">
        <v>463</v>
      </c>
      <c r="C774" s="67" t="s">
        <v>138</v>
      </c>
      <c r="D774" s="67">
        <v>2012</v>
      </c>
      <c r="E774" s="72">
        <v>1.6372417933255109E-2</v>
      </c>
      <c r="F774" s="73">
        <v>24945.146942450949</v>
      </c>
      <c r="G774" s="73">
        <v>6794407</v>
      </c>
      <c r="H774" s="72">
        <v>3.6714237081250725E-3</v>
      </c>
    </row>
    <row r="775" spans="2:8" x14ac:dyDescent="0.25">
      <c r="B775" s="67" t="s">
        <v>463</v>
      </c>
      <c r="C775" s="67" t="s">
        <v>138</v>
      </c>
      <c r="D775" s="67">
        <v>2013</v>
      </c>
      <c r="E775" s="72">
        <v>1.8043835907233456E-2</v>
      </c>
      <c r="F775" s="73">
        <v>27830.433582762831</v>
      </c>
      <c r="G775" s="73">
        <v>6973710</v>
      </c>
      <c r="H775" s="72">
        <v>3.9907643969655793E-3</v>
      </c>
    </row>
    <row r="776" spans="2:8" x14ac:dyDescent="0.25">
      <c r="B776" s="67" t="s">
        <v>463</v>
      </c>
      <c r="C776" s="67" t="s">
        <v>138</v>
      </c>
      <c r="D776" s="67">
        <v>2014</v>
      </c>
      <c r="E776" s="72">
        <v>1.8374897789631046E-2</v>
      </c>
      <c r="F776" s="73">
        <v>29806.675075369894</v>
      </c>
      <c r="G776" s="73">
        <v>7173730</v>
      </c>
      <c r="H776" s="72">
        <v>4.1549758738299173E-3</v>
      </c>
    </row>
    <row r="777" spans="2:8" x14ac:dyDescent="0.25">
      <c r="B777" s="67" t="s">
        <v>463</v>
      </c>
      <c r="C777" s="67" t="s">
        <v>138</v>
      </c>
      <c r="D777" s="67">
        <v>2015</v>
      </c>
      <c r="E777" s="72">
        <v>2.406135827740782E-2</v>
      </c>
      <c r="F777" s="73">
        <v>39691.80910527816</v>
      </c>
      <c r="G777" s="73">
        <v>7258314</v>
      </c>
      <c r="H777" s="72">
        <v>5.4684612852624126E-3</v>
      </c>
    </row>
    <row r="778" spans="2:8" x14ac:dyDescent="0.25">
      <c r="B778" s="67" t="s">
        <v>463</v>
      </c>
      <c r="C778" s="67" t="s">
        <v>138</v>
      </c>
      <c r="D778" s="67">
        <v>2016</v>
      </c>
      <c r="E778" s="72">
        <v>2.3802967722196727E-2</v>
      </c>
      <c r="F778" s="73">
        <v>39941.808291265108</v>
      </c>
      <c r="G778" s="73">
        <v>7348911</v>
      </c>
      <c r="H778" s="72">
        <v>5.4350649084286239E-3</v>
      </c>
    </row>
    <row r="779" spans="2:8" x14ac:dyDescent="0.25">
      <c r="B779" s="67" t="s">
        <v>463</v>
      </c>
      <c r="C779" s="67" t="s">
        <v>138</v>
      </c>
      <c r="D779" s="67">
        <v>2017</v>
      </c>
      <c r="E779" s="72">
        <v>2.3331678693025878E-2</v>
      </c>
      <c r="F779" s="73">
        <v>39619.290271840313</v>
      </c>
      <c r="G779" s="73">
        <v>7408771</v>
      </c>
      <c r="H779" s="72">
        <v>5.3476197701130606E-3</v>
      </c>
    </row>
    <row r="780" spans="2:8" x14ac:dyDescent="0.25">
      <c r="B780" s="67" t="s">
        <v>463</v>
      </c>
      <c r="C780" s="67" t="s">
        <v>138</v>
      </c>
      <c r="D780" s="67">
        <v>2018</v>
      </c>
      <c r="E780" s="72">
        <v>2.2800586510263929E-2</v>
      </c>
      <c r="F780" s="73">
        <v>39041.421480938414</v>
      </c>
      <c r="G780" s="73">
        <v>7552902</v>
      </c>
      <c r="H780" s="72">
        <v>5.1690623658215626E-3</v>
      </c>
    </row>
    <row r="781" spans="2:8" x14ac:dyDescent="0.25">
      <c r="B781" s="67" t="s">
        <v>463</v>
      </c>
      <c r="C781" s="67" t="s">
        <v>138</v>
      </c>
      <c r="D781" s="67">
        <v>2019</v>
      </c>
      <c r="E781" s="72">
        <v>2.1733801978500441E-2</v>
      </c>
      <c r="F781" s="73">
        <v>37220.787657132372</v>
      </c>
      <c r="G781" s="73">
        <v>7460380</v>
      </c>
      <c r="H781" s="72">
        <v>4.9891275856098986E-3</v>
      </c>
    </row>
    <row r="782" spans="2:8" x14ac:dyDescent="0.25">
      <c r="B782" s="67" t="s">
        <v>463</v>
      </c>
      <c r="C782" s="67" t="s">
        <v>138</v>
      </c>
      <c r="D782" s="67">
        <v>2020</v>
      </c>
      <c r="E782" s="72">
        <v>2.1448666786620323E-2</v>
      </c>
      <c r="F782" s="73">
        <v>32729.914813045081</v>
      </c>
      <c r="G782" s="73">
        <v>6400888</v>
      </c>
      <c r="H782" s="72">
        <v>5.1133397136530244E-3</v>
      </c>
    </row>
    <row r="783" spans="2:8" x14ac:dyDescent="0.25">
      <c r="B783" s="67" t="s">
        <v>463</v>
      </c>
      <c r="C783" s="67" t="s">
        <v>139</v>
      </c>
      <c r="D783" s="67">
        <v>1982</v>
      </c>
      <c r="E783" s="72">
        <v>0.13459220371376346</v>
      </c>
      <c r="F783" s="73">
        <v>155084.27050579508</v>
      </c>
      <c r="G783" s="73">
        <v>4887757</v>
      </c>
      <c r="H783" s="72">
        <v>3.1729128617849676E-2</v>
      </c>
    </row>
    <row r="784" spans="2:8" x14ac:dyDescent="0.25">
      <c r="B784" s="67" t="s">
        <v>463</v>
      </c>
      <c r="C784" s="67" t="s">
        <v>139</v>
      </c>
      <c r="D784" s="67">
        <v>1983</v>
      </c>
      <c r="E784" s="72">
        <v>0.1507231675650266</v>
      </c>
      <c r="F784" s="73">
        <v>169085.31889997108</v>
      </c>
      <c r="G784" s="73">
        <v>4795353</v>
      </c>
      <c r="H784" s="72">
        <v>3.5260244428297789E-2</v>
      </c>
    </row>
    <row r="785" spans="2:8" x14ac:dyDescent="0.25">
      <c r="B785" s="67" t="s">
        <v>463</v>
      </c>
      <c r="C785" s="67" t="s">
        <v>139</v>
      </c>
      <c r="D785" s="67">
        <v>1984</v>
      </c>
      <c r="E785" s="72">
        <v>0.15381304871750731</v>
      </c>
      <c r="F785" s="73">
        <v>173837.50809089345</v>
      </c>
      <c r="G785" s="73">
        <v>5006527</v>
      </c>
      <c r="H785" s="72">
        <v>3.4722175290554401E-2</v>
      </c>
    </row>
    <row r="786" spans="2:8" x14ac:dyDescent="0.25">
      <c r="B786" s="67" t="s">
        <v>463</v>
      </c>
      <c r="C786" s="67" t="s">
        <v>139</v>
      </c>
      <c r="D786" s="67">
        <v>1985</v>
      </c>
      <c r="E786" s="72">
        <v>0.15427680615599459</v>
      </c>
      <c r="F786" s="73">
        <v>171496.25759828978</v>
      </c>
      <c r="G786" s="73">
        <v>5018612</v>
      </c>
      <c r="H786" s="72">
        <v>3.417204948266369E-2</v>
      </c>
    </row>
    <row r="787" spans="2:8" x14ac:dyDescent="0.25">
      <c r="B787" s="67" t="s">
        <v>463</v>
      </c>
      <c r="C787" s="67" t="s">
        <v>139</v>
      </c>
      <c r="D787" s="67">
        <v>1986</v>
      </c>
      <c r="E787" s="72">
        <v>0.15770119092111184</v>
      </c>
      <c r="F787" s="73">
        <v>182671.43979036977</v>
      </c>
      <c r="G787" s="73">
        <v>5300676</v>
      </c>
      <c r="H787" s="72">
        <v>3.4461913874828373E-2</v>
      </c>
    </row>
    <row r="788" spans="2:8" x14ac:dyDescent="0.25">
      <c r="B788" s="67" t="s">
        <v>463</v>
      </c>
      <c r="C788" s="67" t="s">
        <v>139</v>
      </c>
      <c r="D788" s="67">
        <v>1987</v>
      </c>
      <c r="E788" s="72">
        <v>0.14660786099709802</v>
      </c>
      <c r="F788" s="73">
        <v>169301.58501656083</v>
      </c>
      <c r="G788" s="73">
        <v>5338657</v>
      </c>
      <c r="H788" s="72">
        <v>3.171239227703912E-2</v>
      </c>
    </row>
    <row r="789" spans="2:8" x14ac:dyDescent="0.25">
      <c r="B789" s="67" t="s">
        <v>463</v>
      </c>
      <c r="C789" s="67" t="s">
        <v>139</v>
      </c>
      <c r="D789" s="67">
        <v>1988</v>
      </c>
      <c r="E789" s="72">
        <v>0.14875913667889512</v>
      </c>
      <c r="F789" s="73">
        <v>176773.45729826466</v>
      </c>
      <c r="G789" s="73">
        <v>5498146</v>
      </c>
      <c r="H789" s="72">
        <v>3.2151466566778086E-2</v>
      </c>
    </row>
    <row r="790" spans="2:8" x14ac:dyDescent="0.25">
      <c r="B790" s="67" t="s">
        <v>463</v>
      </c>
      <c r="C790" s="67" t="s">
        <v>139</v>
      </c>
      <c r="D790" s="67">
        <v>1989</v>
      </c>
      <c r="E790" s="72">
        <v>0.14853639846743294</v>
      </c>
      <c r="F790" s="73">
        <v>174908.73894252873</v>
      </c>
      <c r="G790" s="73">
        <v>5538702</v>
      </c>
      <c r="H790" s="72">
        <v>3.1579373460158849E-2</v>
      </c>
    </row>
    <row r="791" spans="2:8" x14ac:dyDescent="0.25">
      <c r="B791" s="67" t="s">
        <v>463</v>
      </c>
      <c r="C791" s="67" t="s">
        <v>139</v>
      </c>
      <c r="D791" s="67">
        <v>1990</v>
      </c>
      <c r="E791" s="72">
        <v>0.14789495368745517</v>
      </c>
      <c r="F791" s="73">
        <v>180624.55062335005</v>
      </c>
      <c r="G791" s="73">
        <v>5574458</v>
      </c>
      <c r="H791" s="72">
        <v>3.2402172663844639E-2</v>
      </c>
    </row>
    <row r="792" spans="2:8" x14ac:dyDescent="0.25">
      <c r="B792" s="67" t="s">
        <v>463</v>
      </c>
      <c r="C792" s="67" t="s">
        <v>139</v>
      </c>
      <c r="D792" s="67">
        <v>1991</v>
      </c>
      <c r="E792" s="72">
        <v>0.13731468825570392</v>
      </c>
      <c r="F792" s="73">
        <v>169227.58300914729</v>
      </c>
      <c r="G792" s="73">
        <v>5568548</v>
      </c>
      <c r="H792" s="72">
        <v>3.0389893920129141E-2</v>
      </c>
    </row>
    <row r="793" spans="2:8" x14ac:dyDescent="0.25">
      <c r="B793" s="67" t="s">
        <v>463</v>
      </c>
      <c r="C793" s="67" t="s">
        <v>139</v>
      </c>
      <c r="D793" s="67">
        <v>1992</v>
      </c>
      <c r="E793" s="72">
        <v>0.13636900194770701</v>
      </c>
      <c r="F793" s="73">
        <v>170946.18060555981</v>
      </c>
      <c r="G793" s="73">
        <v>5635507</v>
      </c>
      <c r="H793" s="72">
        <v>3.0333771319166106E-2</v>
      </c>
    </row>
    <row r="794" spans="2:8" x14ac:dyDescent="0.25">
      <c r="B794" s="67" t="s">
        <v>463</v>
      </c>
      <c r="C794" s="67" t="s">
        <v>139</v>
      </c>
      <c r="D794" s="67">
        <v>1993</v>
      </c>
      <c r="E794" s="72">
        <v>0.13598375610617386</v>
      </c>
      <c r="F794" s="73">
        <v>170887.93063975047</v>
      </c>
      <c r="G794" s="73">
        <v>5762251</v>
      </c>
      <c r="H794" s="72">
        <v>2.9656453812885012E-2</v>
      </c>
    </row>
    <row r="795" spans="2:8" x14ac:dyDescent="0.25">
      <c r="B795" s="67" t="s">
        <v>463</v>
      </c>
      <c r="C795" s="67" t="s">
        <v>139</v>
      </c>
      <c r="D795" s="67">
        <v>1994</v>
      </c>
      <c r="E795" s="72">
        <v>0.13944295241256527</v>
      </c>
      <c r="F795" s="73">
        <v>176143.7797157428</v>
      </c>
      <c r="G795" s="73">
        <v>5763584</v>
      </c>
      <c r="H795" s="72">
        <v>3.0561501266528394E-2</v>
      </c>
    </row>
    <row r="796" spans="2:8" x14ac:dyDescent="0.25">
      <c r="B796" s="67" t="s">
        <v>463</v>
      </c>
      <c r="C796" s="67" t="s">
        <v>139</v>
      </c>
      <c r="D796" s="67">
        <v>1995</v>
      </c>
      <c r="E796" s="72">
        <v>0.14155328625526292</v>
      </c>
      <c r="F796" s="73">
        <v>180450.43067877411</v>
      </c>
      <c r="G796" s="73">
        <v>5837945</v>
      </c>
      <c r="H796" s="72">
        <v>3.0909923042915635E-2</v>
      </c>
    </row>
    <row r="797" spans="2:8" x14ac:dyDescent="0.25">
      <c r="B797" s="67" t="s">
        <v>463</v>
      </c>
      <c r="C797" s="67" t="s">
        <v>139</v>
      </c>
      <c r="D797" s="67">
        <v>1996</v>
      </c>
      <c r="E797" s="72">
        <v>0.14459149456675513</v>
      </c>
      <c r="F797" s="73">
        <v>190060.02513120609</v>
      </c>
      <c r="G797" s="73">
        <v>5974675</v>
      </c>
      <c r="H797" s="72">
        <v>3.1810939529130215E-2</v>
      </c>
    </row>
    <row r="798" spans="2:8" x14ac:dyDescent="0.25">
      <c r="B798" s="67" t="s">
        <v>463</v>
      </c>
      <c r="C798" s="67" t="s">
        <v>139</v>
      </c>
      <c r="D798" s="67">
        <v>1997</v>
      </c>
      <c r="E798" s="72">
        <v>0.14763243732879647</v>
      </c>
      <c r="F798" s="73">
        <v>196550.5930701305</v>
      </c>
      <c r="G798" s="73">
        <v>6116870</v>
      </c>
      <c r="H798" s="72">
        <v>3.2132543779764898E-2</v>
      </c>
    </row>
    <row r="799" spans="2:8" x14ac:dyDescent="0.25">
      <c r="B799" s="67" t="s">
        <v>463</v>
      </c>
      <c r="C799" s="67" t="s">
        <v>139</v>
      </c>
      <c r="D799" s="67">
        <v>1998</v>
      </c>
      <c r="E799" s="72">
        <v>0.14567993170456847</v>
      </c>
      <c r="F799" s="73">
        <v>196526.88962727741</v>
      </c>
      <c r="G799" s="73">
        <v>6216008</v>
      </c>
      <c r="H799" s="72">
        <v>3.161625429492327E-2</v>
      </c>
    </row>
    <row r="800" spans="2:8" x14ac:dyDescent="0.25">
      <c r="B800" s="67" t="s">
        <v>463</v>
      </c>
      <c r="C800" s="67" t="s">
        <v>139</v>
      </c>
      <c r="D800" s="67">
        <v>1999</v>
      </c>
      <c r="E800" s="72">
        <v>0.14382167769852158</v>
      </c>
      <c r="F800" s="73">
        <v>189943.99534133816</v>
      </c>
      <c r="G800" s="73">
        <v>6201141</v>
      </c>
      <c r="H800" s="72">
        <v>3.063049128238467E-2</v>
      </c>
    </row>
    <row r="801" spans="2:8" x14ac:dyDescent="0.25">
      <c r="B801" s="67" t="s">
        <v>463</v>
      </c>
      <c r="C801" s="67" t="s">
        <v>139</v>
      </c>
      <c r="D801" s="67">
        <v>2000</v>
      </c>
      <c r="E801" s="72">
        <v>0.14518965000867545</v>
      </c>
      <c r="F801" s="73">
        <v>191430.52088133845</v>
      </c>
      <c r="G801" s="73">
        <v>6310904</v>
      </c>
      <c r="H801" s="72">
        <v>3.0333296288667749E-2</v>
      </c>
    </row>
    <row r="802" spans="2:8" x14ac:dyDescent="0.25">
      <c r="B802" s="67" t="s">
        <v>463</v>
      </c>
      <c r="C802" s="67" t="s">
        <v>139</v>
      </c>
      <c r="D802" s="67">
        <v>2001</v>
      </c>
      <c r="E802" s="72">
        <v>0.14447212004244814</v>
      </c>
      <c r="F802" s="73">
        <v>187631.57671180906</v>
      </c>
      <c r="G802" s="73">
        <v>6309000</v>
      </c>
      <c r="H802" s="72">
        <v>2.9740303805961175E-2</v>
      </c>
    </row>
    <row r="803" spans="2:8" x14ac:dyDescent="0.25">
      <c r="B803" s="67" t="s">
        <v>463</v>
      </c>
      <c r="C803" s="67" t="s">
        <v>139</v>
      </c>
      <c r="D803" s="67">
        <v>2002</v>
      </c>
      <c r="E803" s="72">
        <v>0.1463534322595271</v>
      </c>
      <c r="F803" s="73">
        <v>189347.24099411161</v>
      </c>
      <c r="G803" s="73">
        <v>6304620</v>
      </c>
      <c r="H803" s="72">
        <v>3.003309334965654E-2</v>
      </c>
    </row>
    <row r="804" spans="2:8" x14ac:dyDescent="0.25">
      <c r="B804" s="67" t="s">
        <v>463</v>
      </c>
      <c r="C804" s="67" t="s">
        <v>139</v>
      </c>
      <c r="D804" s="67">
        <v>2003</v>
      </c>
      <c r="E804" s="72">
        <v>0.15106298317417008</v>
      </c>
      <c r="F804" s="73">
        <v>194528.03319690769</v>
      </c>
      <c r="G804" s="73">
        <v>6382794</v>
      </c>
      <c r="H804" s="72">
        <v>3.0476940536841343E-2</v>
      </c>
    </row>
    <row r="805" spans="2:8" x14ac:dyDescent="0.25">
      <c r="B805" s="67" t="s">
        <v>463</v>
      </c>
      <c r="C805" s="67" t="s">
        <v>139</v>
      </c>
      <c r="D805" s="67">
        <v>2004</v>
      </c>
      <c r="E805" s="72">
        <v>0.15154966090974328</v>
      </c>
      <c r="F805" s="73">
        <v>196824.51590788545</v>
      </c>
      <c r="G805" s="73">
        <v>6519753</v>
      </c>
      <c r="H805" s="72">
        <v>3.0188952849576577E-2</v>
      </c>
    </row>
    <row r="806" spans="2:8" x14ac:dyDescent="0.25">
      <c r="B806" s="67" t="s">
        <v>463</v>
      </c>
      <c r="C806" s="67" t="s">
        <v>139</v>
      </c>
      <c r="D806" s="67">
        <v>2005</v>
      </c>
      <c r="E806" s="72">
        <v>0.1544944174392088</v>
      </c>
      <c r="F806" s="73">
        <v>202028.48732481737</v>
      </c>
      <c r="G806" s="73">
        <v>6497015</v>
      </c>
      <c r="H806" s="72">
        <v>3.1095585792062567E-2</v>
      </c>
    </row>
    <row r="807" spans="2:8" x14ac:dyDescent="0.25">
      <c r="B807" s="67" t="s">
        <v>463</v>
      </c>
      <c r="C807" s="67" t="s">
        <v>139</v>
      </c>
      <c r="D807" s="67">
        <v>2006</v>
      </c>
      <c r="E807" s="72">
        <v>0.14260433646696291</v>
      </c>
      <c r="F807" s="73">
        <v>187407.76689815332</v>
      </c>
      <c r="G807" s="73">
        <v>6560912</v>
      </c>
      <c r="H807" s="72">
        <v>2.856428601666252E-2</v>
      </c>
    </row>
    <row r="808" spans="2:8" x14ac:dyDescent="0.25">
      <c r="B808" s="67" t="s">
        <v>463</v>
      </c>
      <c r="C808" s="67" t="s">
        <v>139</v>
      </c>
      <c r="D808" s="67">
        <v>2007</v>
      </c>
      <c r="E808" s="72">
        <v>0.14220482713633398</v>
      </c>
      <c r="F808" s="73">
        <v>183390.75799086757</v>
      </c>
      <c r="G808" s="73">
        <v>6567929</v>
      </c>
      <c r="H808" s="72">
        <v>2.7922159023166599E-2</v>
      </c>
    </row>
    <row r="809" spans="2:8" x14ac:dyDescent="0.25">
      <c r="B809" s="67" t="s">
        <v>463</v>
      </c>
      <c r="C809" s="67" t="s">
        <v>139</v>
      </c>
      <c r="D809" s="67">
        <v>2008</v>
      </c>
      <c r="E809" s="72">
        <v>0.14084006506198657</v>
      </c>
      <c r="F809" s="73">
        <v>196606.81554380065</v>
      </c>
      <c r="G809" s="73">
        <v>6641293</v>
      </c>
      <c r="H809" s="72">
        <v>2.9603695476739342E-2</v>
      </c>
    </row>
    <row r="810" spans="2:8" x14ac:dyDescent="0.25">
      <c r="B810" s="67" t="s">
        <v>463</v>
      </c>
      <c r="C810" s="67" t="s">
        <v>139</v>
      </c>
      <c r="D810" s="67">
        <v>2009</v>
      </c>
      <c r="E810" s="72">
        <v>0.13885332970175676</v>
      </c>
      <c r="F810" s="73">
        <v>189974.54353806344</v>
      </c>
      <c r="G810" s="73">
        <v>6527069</v>
      </c>
      <c r="H810" s="72">
        <v>2.9105643519022617E-2</v>
      </c>
    </row>
    <row r="811" spans="2:8" x14ac:dyDescent="0.25">
      <c r="B811" s="67" t="s">
        <v>463</v>
      </c>
      <c r="C811" s="67" t="s">
        <v>139</v>
      </c>
      <c r="D811" s="67">
        <v>2010</v>
      </c>
      <c r="E811" s="72">
        <v>0.13796530053177203</v>
      </c>
      <c r="F811" s="73">
        <v>202603.6994145136</v>
      </c>
      <c r="G811" s="73">
        <v>6735067</v>
      </c>
      <c r="H811" s="72">
        <v>3.0081912980897383E-2</v>
      </c>
    </row>
    <row r="812" spans="2:8" x14ac:dyDescent="0.25">
      <c r="B812" s="67" t="s">
        <v>463</v>
      </c>
      <c r="C812" s="67" t="s">
        <v>139</v>
      </c>
      <c r="D812" s="67">
        <v>2011</v>
      </c>
      <c r="E812" s="72">
        <v>0.14092228313447275</v>
      </c>
      <c r="F812" s="73">
        <v>211700.92260561109</v>
      </c>
      <c r="G812" s="73">
        <v>6815590</v>
      </c>
      <c r="H812" s="72">
        <v>3.1061276075235025E-2</v>
      </c>
    </row>
    <row r="813" spans="2:8" x14ac:dyDescent="0.25">
      <c r="B813" s="67" t="s">
        <v>463</v>
      </c>
      <c r="C813" s="67" t="s">
        <v>139</v>
      </c>
      <c r="D813" s="67">
        <v>2012</v>
      </c>
      <c r="E813" s="72">
        <v>0.14407727781264495</v>
      </c>
      <c r="F813" s="73">
        <v>219517.29309356835</v>
      </c>
      <c r="G813" s="73">
        <v>6794407</v>
      </c>
      <c r="H813" s="72">
        <v>3.230852863150064E-2</v>
      </c>
    </row>
    <row r="814" spans="2:8" x14ac:dyDescent="0.25">
      <c r="B814" s="67" t="s">
        <v>463</v>
      </c>
      <c r="C814" s="67" t="s">
        <v>139</v>
      </c>
      <c r="D814" s="67">
        <v>2013</v>
      </c>
      <c r="E814" s="72">
        <v>0.14063577986520193</v>
      </c>
      <c r="F814" s="73">
        <v>216913.67351271029</v>
      </c>
      <c r="G814" s="73">
        <v>6973710</v>
      </c>
      <c r="H814" s="72">
        <v>3.1104487211643484E-2</v>
      </c>
    </row>
    <row r="815" spans="2:8" x14ac:dyDescent="0.25">
      <c r="B815" s="67" t="s">
        <v>463</v>
      </c>
      <c r="C815" s="67" t="s">
        <v>139</v>
      </c>
      <c r="D815" s="67">
        <v>2014</v>
      </c>
      <c r="E815" s="72">
        <v>0.13912422612149219</v>
      </c>
      <c r="F815" s="73">
        <v>225679.11128494347</v>
      </c>
      <c r="G815" s="73">
        <v>7173730</v>
      </c>
      <c r="H815" s="72">
        <v>3.1459103044712229E-2</v>
      </c>
    </row>
    <row r="816" spans="2:8" x14ac:dyDescent="0.25">
      <c r="B816" s="67" t="s">
        <v>463</v>
      </c>
      <c r="C816" s="67" t="s">
        <v>139</v>
      </c>
      <c r="D816" s="67">
        <v>2015</v>
      </c>
      <c r="E816" s="72">
        <v>0.14432669136890108</v>
      </c>
      <c r="F816" s="73">
        <v>238082.46469567018</v>
      </c>
      <c r="G816" s="73">
        <v>7258314</v>
      </c>
      <c r="H816" s="72">
        <v>3.2801345422045693E-2</v>
      </c>
    </row>
    <row r="817" spans="2:8" x14ac:dyDescent="0.25">
      <c r="B817" s="67" t="s">
        <v>463</v>
      </c>
      <c r="C817" s="67" t="s">
        <v>139</v>
      </c>
      <c r="D817" s="67">
        <v>2016</v>
      </c>
      <c r="E817" s="72">
        <v>0.14226709499770537</v>
      </c>
      <c r="F817" s="73">
        <v>238726.74621385959</v>
      </c>
      <c r="G817" s="73">
        <v>7348911</v>
      </c>
      <c r="H817" s="72">
        <v>3.2484642447548978E-2</v>
      </c>
    </row>
    <row r="818" spans="2:8" x14ac:dyDescent="0.25">
      <c r="B818" s="67" t="s">
        <v>463</v>
      </c>
      <c r="C818" s="67" t="s">
        <v>139</v>
      </c>
      <c r="D818" s="67">
        <v>2017</v>
      </c>
      <c r="E818" s="72">
        <v>0.14579173288353792</v>
      </c>
      <c r="F818" s="73">
        <v>247567.48369220691</v>
      </c>
      <c r="G818" s="73">
        <v>7408771</v>
      </c>
      <c r="H818" s="72">
        <v>3.3415459013675403E-2</v>
      </c>
    </row>
    <row r="819" spans="2:8" x14ac:dyDescent="0.25">
      <c r="B819" s="67" t="s">
        <v>463</v>
      </c>
      <c r="C819" s="67" t="s">
        <v>139</v>
      </c>
      <c r="D819" s="67">
        <v>2018</v>
      </c>
      <c r="E819" s="72">
        <v>0.14608993157380254</v>
      </c>
      <c r="F819" s="73">
        <v>250149.64374389051</v>
      </c>
      <c r="G819" s="73">
        <v>7552902</v>
      </c>
      <c r="H819" s="72">
        <v>3.3119672907697004E-2</v>
      </c>
    </row>
    <row r="820" spans="2:8" x14ac:dyDescent="0.25">
      <c r="B820" s="67" t="s">
        <v>463</v>
      </c>
      <c r="C820" s="67" t="s">
        <v>139</v>
      </c>
      <c r="D820" s="67">
        <v>2019</v>
      </c>
      <c r="E820" s="72">
        <v>0.14436074247497294</v>
      </c>
      <c r="F820" s="73">
        <v>247228.74290481926</v>
      </c>
      <c r="G820" s="73">
        <v>7460380</v>
      </c>
      <c r="H820" s="72">
        <v>3.3138894118639968E-2</v>
      </c>
    </row>
    <row r="821" spans="2:8" x14ac:dyDescent="0.25">
      <c r="B821" s="67" t="s">
        <v>463</v>
      </c>
      <c r="C821" s="67" t="s">
        <v>139</v>
      </c>
      <c r="D821" s="67">
        <v>2020</v>
      </c>
      <c r="E821" s="72">
        <v>0.14342008524653455</v>
      </c>
      <c r="F821" s="73">
        <v>218854.03038322809</v>
      </c>
      <c r="G821" s="73">
        <v>6400888</v>
      </c>
      <c r="H821" s="72">
        <v>3.4191198218626553E-2</v>
      </c>
    </row>
    <row r="822" spans="2:8" x14ac:dyDescent="0.25">
      <c r="B822" s="67" t="s">
        <v>463</v>
      </c>
      <c r="C822" s="67" t="s">
        <v>140</v>
      </c>
      <c r="D822" s="67">
        <v>1982</v>
      </c>
      <c r="E822" s="72">
        <v>0.14039124176734855</v>
      </c>
      <c r="F822" s="73">
        <v>161766.22950015267</v>
      </c>
      <c r="G822" s="73">
        <v>4887757</v>
      </c>
      <c r="H822" s="72">
        <v>3.3096209467891442E-2</v>
      </c>
    </row>
    <row r="823" spans="2:8" x14ac:dyDescent="0.25">
      <c r="B823" s="67" t="s">
        <v>463</v>
      </c>
      <c r="C823" s="67" t="s">
        <v>140</v>
      </c>
      <c r="D823" s="67">
        <v>1983</v>
      </c>
      <c r="E823" s="72">
        <v>0.13559743278607037</v>
      </c>
      <c r="F823" s="73">
        <v>152116.86123009896</v>
      </c>
      <c r="G823" s="73">
        <v>4795353</v>
      </c>
      <c r="H823" s="72">
        <v>3.1721723349688535E-2</v>
      </c>
    </row>
    <row r="824" spans="2:8" x14ac:dyDescent="0.25">
      <c r="B824" s="67" t="s">
        <v>463</v>
      </c>
      <c r="C824" s="67" t="s">
        <v>140</v>
      </c>
      <c r="D824" s="67">
        <v>1984</v>
      </c>
      <c r="E824" s="72">
        <v>0.13339932288976875</v>
      </c>
      <c r="F824" s="73">
        <v>150766.18053881906</v>
      </c>
      <c r="G824" s="73">
        <v>5006527</v>
      </c>
      <c r="H824" s="72">
        <v>3.011392538956028E-2</v>
      </c>
    </row>
    <row r="825" spans="2:8" x14ac:dyDescent="0.25">
      <c r="B825" s="67" t="s">
        <v>463</v>
      </c>
      <c r="C825" s="67" t="s">
        <v>140</v>
      </c>
      <c r="D825" s="67">
        <v>1985</v>
      </c>
      <c r="E825" s="72">
        <v>0.11415945167563997</v>
      </c>
      <c r="F825" s="73">
        <v>126901.24471496485</v>
      </c>
      <c r="G825" s="73">
        <v>5018612</v>
      </c>
      <c r="H825" s="72">
        <v>2.5286123875478888E-2</v>
      </c>
    </row>
    <row r="826" spans="2:8" x14ac:dyDescent="0.25">
      <c r="B826" s="67" t="s">
        <v>463</v>
      </c>
      <c r="C826" s="67" t="s">
        <v>140</v>
      </c>
      <c r="D826" s="67">
        <v>1986</v>
      </c>
      <c r="E826" s="72">
        <v>0.1160877020934553</v>
      </c>
      <c r="F826" s="73">
        <v>134468.91275523091</v>
      </c>
      <c r="G826" s="73">
        <v>5300676</v>
      </c>
      <c r="H826" s="72">
        <v>2.5368257323260451E-2</v>
      </c>
    </row>
    <row r="827" spans="2:8" x14ac:dyDescent="0.25">
      <c r="B827" s="67" t="s">
        <v>463</v>
      </c>
      <c r="C827" s="67" t="s">
        <v>140</v>
      </c>
      <c r="D827" s="67">
        <v>1987</v>
      </c>
      <c r="E827" s="72">
        <v>0.11777995900099435</v>
      </c>
      <c r="F827" s="73">
        <v>136011.35441467626</v>
      </c>
      <c r="G827" s="73">
        <v>5338657</v>
      </c>
      <c r="H827" s="72">
        <v>2.5476698430836869E-2</v>
      </c>
    </row>
    <row r="828" spans="2:8" x14ac:dyDescent="0.25">
      <c r="B828" s="67" t="s">
        <v>463</v>
      </c>
      <c r="C828" s="67" t="s">
        <v>140</v>
      </c>
      <c r="D828" s="67">
        <v>1988</v>
      </c>
      <c r="E828" s="72">
        <v>0.11627045819094139</v>
      </c>
      <c r="F828" s="73">
        <v>138166.51087745948</v>
      </c>
      <c r="G828" s="73">
        <v>5498146</v>
      </c>
      <c r="H828" s="72">
        <v>2.5129654774074656E-2</v>
      </c>
    </row>
    <row r="829" spans="2:8" x14ac:dyDescent="0.25">
      <c r="B829" s="67" t="s">
        <v>463</v>
      </c>
      <c r="C829" s="67" t="s">
        <v>140</v>
      </c>
      <c r="D829" s="67">
        <v>1989</v>
      </c>
      <c r="E829" s="72">
        <v>0.11693486590038314</v>
      </c>
      <c r="F829" s="73">
        <v>137696.41747126437</v>
      </c>
      <c r="G829" s="73">
        <v>5538702</v>
      </c>
      <c r="H829" s="72">
        <v>2.4860773782605452E-2</v>
      </c>
    </row>
    <row r="830" spans="2:8" x14ac:dyDescent="0.25">
      <c r="B830" s="67" t="s">
        <v>463</v>
      </c>
      <c r="C830" s="67" t="s">
        <v>140</v>
      </c>
      <c r="D830" s="67">
        <v>1990</v>
      </c>
      <c r="E830" s="72">
        <v>0.11826102879465307</v>
      </c>
      <c r="F830" s="73">
        <v>144432.54924999617</v>
      </c>
      <c r="G830" s="73">
        <v>5574458</v>
      </c>
      <c r="H830" s="72">
        <v>2.5909702656293433E-2</v>
      </c>
    </row>
    <row r="831" spans="2:8" x14ac:dyDescent="0.25">
      <c r="B831" s="67" t="s">
        <v>463</v>
      </c>
      <c r="C831" s="67" t="s">
        <v>140</v>
      </c>
      <c r="D831" s="67">
        <v>1991</v>
      </c>
      <c r="E831" s="72">
        <v>0.11880979917989697</v>
      </c>
      <c r="F831" s="73">
        <v>146422.02817789928</v>
      </c>
      <c r="G831" s="73">
        <v>5568548</v>
      </c>
      <c r="H831" s="72">
        <v>2.6294471768565034E-2</v>
      </c>
    </row>
    <row r="832" spans="2:8" x14ac:dyDescent="0.25">
      <c r="B832" s="67" t="s">
        <v>463</v>
      </c>
      <c r="C832" s="67" t="s">
        <v>140</v>
      </c>
      <c r="D832" s="67">
        <v>1992</v>
      </c>
      <c r="E832" s="72">
        <v>0.11760018886855929</v>
      </c>
      <c r="F832" s="73">
        <v>147418.42235731572</v>
      </c>
      <c r="G832" s="73">
        <v>5635507</v>
      </c>
      <c r="H832" s="72">
        <v>2.6158857110339093E-2</v>
      </c>
    </row>
    <row r="833" spans="2:8" x14ac:dyDescent="0.25">
      <c r="B833" s="67" t="s">
        <v>463</v>
      </c>
      <c r="C833" s="67" t="s">
        <v>140</v>
      </c>
      <c r="D833" s="67">
        <v>1993</v>
      </c>
      <c r="E833" s="72">
        <v>0.11667941851568478</v>
      </c>
      <c r="F833" s="73">
        <v>146628.57498087225</v>
      </c>
      <c r="G833" s="73">
        <v>5762251</v>
      </c>
      <c r="H833" s="72">
        <v>2.5446405403178766E-2</v>
      </c>
    </row>
    <row r="834" spans="2:8" x14ac:dyDescent="0.25">
      <c r="B834" s="67" t="s">
        <v>463</v>
      </c>
      <c r="C834" s="67" t="s">
        <v>140</v>
      </c>
      <c r="D834" s="67">
        <v>1994</v>
      </c>
      <c r="E834" s="72">
        <v>0.12188056368629108</v>
      </c>
      <c r="F834" s="73">
        <v>153959.04052626813</v>
      </c>
      <c r="G834" s="73">
        <v>5763584</v>
      </c>
      <c r="H834" s="72">
        <v>2.6712379055509234E-2</v>
      </c>
    </row>
    <row r="835" spans="2:8" x14ac:dyDescent="0.25">
      <c r="B835" s="67" t="s">
        <v>463</v>
      </c>
      <c r="C835" s="67" t="s">
        <v>140</v>
      </c>
      <c r="D835" s="67">
        <v>1995</v>
      </c>
      <c r="E835" s="72">
        <v>0.11834782949210507</v>
      </c>
      <c r="F835" s="73">
        <v>150868.39286258165</v>
      </c>
      <c r="G835" s="73">
        <v>5837945</v>
      </c>
      <c r="H835" s="72">
        <v>2.5842722544077008E-2</v>
      </c>
    </row>
    <row r="836" spans="2:8" x14ac:dyDescent="0.25">
      <c r="B836" s="67" t="s">
        <v>463</v>
      </c>
      <c r="C836" s="67" t="s">
        <v>140</v>
      </c>
      <c r="D836" s="67">
        <v>1996</v>
      </c>
      <c r="E836" s="72">
        <v>0.11840106328798011</v>
      </c>
      <c r="F836" s="73">
        <v>155633.69845164492</v>
      </c>
      <c r="G836" s="73">
        <v>5974675</v>
      </c>
      <c r="H836" s="72">
        <v>2.6048897798063478E-2</v>
      </c>
    </row>
    <row r="837" spans="2:8" x14ac:dyDescent="0.25">
      <c r="B837" s="67" t="s">
        <v>463</v>
      </c>
      <c r="C837" s="67" t="s">
        <v>140</v>
      </c>
      <c r="D837" s="67">
        <v>1997</v>
      </c>
      <c r="E837" s="72">
        <v>0.11845434499537651</v>
      </c>
      <c r="F837" s="73">
        <v>157704.31066393951</v>
      </c>
      <c r="G837" s="73">
        <v>6116870</v>
      </c>
      <c r="H837" s="72">
        <v>2.5781864035681567E-2</v>
      </c>
    </row>
    <row r="838" spans="2:8" x14ac:dyDescent="0.25">
      <c r="B838" s="67" t="s">
        <v>463</v>
      </c>
      <c r="C838" s="67" t="s">
        <v>140</v>
      </c>
      <c r="D838" s="67">
        <v>1998</v>
      </c>
      <c r="E838" s="72">
        <v>0.11977183889413501</v>
      </c>
      <c r="F838" s="73">
        <v>161576.04336703275</v>
      </c>
      <c r="G838" s="73">
        <v>6216008</v>
      </c>
      <c r="H838" s="72">
        <v>2.599353851652584E-2</v>
      </c>
    </row>
    <row r="839" spans="2:8" x14ac:dyDescent="0.25">
      <c r="B839" s="67" t="s">
        <v>463</v>
      </c>
      <c r="C839" s="67" t="s">
        <v>140</v>
      </c>
      <c r="D839" s="67">
        <v>1999</v>
      </c>
      <c r="E839" s="72">
        <v>0.12102573454745909</v>
      </c>
      <c r="F839" s="73">
        <v>159837.5983852183</v>
      </c>
      <c r="G839" s="73">
        <v>6201141</v>
      </c>
      <c r="H839" s="72">
        <v>2.5775514277972117E-2</v>
      </c>
    </row>
    <row r="840" spans="2:8" x14ac:dyDescent="0.25">
      <c r="B840" s="67" t="s">
        <v>463</v>
      </c>
      <c r="C840" s="67" t="s">
        <v>140</v>
      </c>
      <c r="D840" s="67">
        <v>2000</v>
      </c>
      <c r="E840" s="72">
        <v>0.12557012148961541</v>
      </c>
      <c r="F840" s="73">
        <v>165562.44720235706</v>
      </c>
      <c r="G840" s="73">
        <v>6310904</v>
      </c>
      <c r="H840" s="72">
        <v>2.6234347282474438E-2</v>
      </c>
    </row>
    <row r="841" spans="2:8" x14ac:dyDescent="0.25">
      <c r="B841" s="67" t="s">
        <v>463</v>
      </c>
      <c r="C841" s="67" t="s">
        <v>140</v>
      </c>
      <c r="D841" s="67">
        <v>2001</v>
      </c>
      <c r="E841" s="72">
        <v>0.12896507926034673</v>
      </c>
      <c r="F841" s="73">
        <v>167491.97807350344</v>
      </c>
      <c r="G841" s="73">
        <v>6309000</v>
      </c>
      <c r="H841" s="72">
        <v>2.6548102405056815E-2</v>
      </c>
    </row>
    <row r="842" spans="2:8" x14ac:dyDescent="0.25">
      <c r="B842" s="67" t="s">
        <v>463</v>
      </c>
      <c r="C842" s="67" t="s">
        <v>140</v>
      </c>
      <c r="D842" s="67">
        <v>2002</v>
      </c>
      <c r="E842" s="72">
        <v>0.13425330367459909</v>
      </c>
      <c r="F842" s="73">
        <v>173692.49393517504</v>
      </c>
      <c r="G842" s="73">
        <v>6304620</v>
      </c>
      <c r="H842" s="72">
        <v>2.7550033774466191E-2</v>
      </c>
    </row>
    <row r="843" spans="2:8" x14ac:dyDescent="0.25">
      <c r="B843" s="67" t="s">
        <v>463</v>
      </c>
      <c r="C843" s="67" t="s">
        <v>140</v>
      </c>
      <c r="D843" s="67">
        <v>2003</v>
      </c>
      <c r="E843" s="72">
        <v>0.13412346521145976</v>
      </c>
      <c r="F843" s="73">
        <v>172714.54160982266</v>
      </c>
      <c r="G843" s="73">
        <v>6382794</v>
      </c>
      <c r="H843" s="72">
        <v>2.7059394617752454E-2</v>
      </c>
    </row>
    <row r="844" spans="2:8" x14ac:dyDescent="0.25">
      <c r="B844" s="67" t="s">
        <v>463</v>
      </c>
      <c r="C844" s="67" t="s">
        <v>140</v>
      </c>
      <c r="D844" s="67">
        <v>2004</v>
      </c>
      <c r="E844" s="72">
        <v>0.13515533482149189</v>
      </c>
      <c r="F844" s="73">
        <v>175532.4504780733</v>
      </c>
      <c r="G844" s="73">
        <v>6519753</v>
      </c>
      <c r="H844" s="72">
        <v>2.6923174923662491E-2</v>
      </c>
    </row>
    <row r="845" spans="2:8" x14ac:dyDescent="0.25">
      <c r="B845" s="67" t="s">
        <v>463</v>
      </c>
      <c r="C845" s="67" t="s">
        <v>140</v>
      </c>
      <c r="D845" s="67">
        <v>2005</v>
      </c>
      <c r="E845" s="72">
        <v>0.13587915701076558</v>
      </c>
      <c r="F845" s="73">
        <v>177685.77664405288</v>
      </c>
      <c r="G845" s="73">
        <v>6497015</v>
      </c>
      <c r="H845" s="72">
        <v>2.7348832755358096E-2</v>
      </c>
    </row>
    <row r="846" spans="2:8" x14ac:dyDescent="0.25">
      <c r="B846" s="67" t="s">
        <v>463</v>
      </c>
      <c r="C846" s="67" t="s">
        <v>140</v>
      </c>
      <c r="D846" s="67">
        <v>2006</v>
      </c>
      <c r="E846" s="72">
        <v>0.13591653082642968</v>
      </c>
      <c r="F846" s="73">
        <v>178618.78648147735</v>
      </c>
      <c r="G846" s="73">
        <v>6560912</v>
      </c>
      <c r="H846" s="72">
        <v>2.7224688653266094E-2</v>
      </c>
    </row>
    <row r="847" spans="2:8" x14ac:dyDescent="0.25">
      <c r="B847" s="67" t="s">
        <v>463</v>
      </c>
      <c r="C847" s="67" t="s">
        <v>140</v>
      </c>
      <c r="D847" s="67">
        <v>2007</v>
      </c>
      <c r="E847" s="72">
        <v>0.13679116418842446</v>
      </c>
      <c r="F847" s="73">
        <v>176409.16832533272</v>
      </c>
      <c r="G847" s="73">
        <v>6567929</v>
      </c>
      <c r="H847" s="72">
        <v>2.6859177120418434E-2</v>
      </c>
    </row>
    <row r="848" spans="2:8" x14ac:dyDescent="0.25">
      <c r="B848" s="67" t="s">
        <v>463</v>
      </c>
      <c r="C848" s="67" t="s">
        <v>140</v>
      </c>
      <c r="D848" s="67">
        <v>2008</v>
      </c>
      <c r="E848" s="72">
        <v>0.14226158745779854</v>
      </c>
      <c r="F848" s="73">
        <v>198591.20110441354</v>
      </c>
      <c r="G848" s="73">
        <v>6641293</v>
      </c>
      <c r="H848" s="72">
        <v>2.9902490539780963E-2</v>
      </c>
    </row>
    <row r="849" spans="2:8" x14ac:dyDescent="0.25">
      <c r="B849" s="67" t="s">
        <v>463</v>
      </c>
      <c r="C849" s="67" t="s">
        <v>140</v>
      </c>
      <c r="D849" s="67">
        <v>2009</v>
      </c>
      <c r="E849" s="72">
        <v>0.14247582731853467</v>
      </c>
      <c r="F849" s="73">
        <v>194930.72523491763</v>
      </c>
      <c r="G849" s="73">
        <v>6527069</v>
      </c>
      <c r="H849" s="72">
        <v>2.9864970821500067E-2</v>
      </c>
    </row>
    <row r="850" spans="2:8" x14ac:dyDescent="0.25">
      <c r="B850" s="67" t="s">
        <v>463</v>
      </c>
      <c r="C850" s="67" t="s">
        <v>140</v>
      </c>
      <c r="D850" s="67">
        <v>2010</v>
      </c>
      <c r="E850" s="72">
        <v>0.14048987484557124</v>
      </c>
      <c r="F850" s="73">
        <v>206311.06708921952</v>
      </c>
      <c r="G850" s="73">
        <v>6735067</v>
      </c>
      <c r="H850" s="72">
        <v>3.0632370411344017E-2</v>
      </c>
    </row>
    <row r="851" spans="2:8" x14ac:dyDescent="0.25">
      <c r="B851" s="67" t="s">
        <v>463</v>
      </c>
      <c r="C851" s="67" t="s">
        <v>140</v>
      </c>
      <c r="D851" s="67">
        <v>2011</v>
      </c>
      <c r="E851" s="72">
        <v>0.13992798022143393</v>
      </c>
      <c r="F851" s="73">
        <v>210207.22807158978</v>
      </c>
      <c r="G851" s="73">
        <v>6815590</v>
      </c>
      <c r="H851" s="72">
        <v>3.0842117567457812E-2</v>
      </c>
    </row>
    <row r="852" spans="2:8" x14ac:dyDescent="0.25">
      <c r="B852" s="67" t="s">
        <v>463</v>
      </c>
      <c r="C852" s="67" t="s">
        <v>140</v>
      </c>
      <c r="D852" s="67">
        <v>2012</v>
      </c>
      <c r="E852" s="72">
        <v>0.14208530029743227</v>
      </c>
      <c r="F852" s="73">
        <v>216482.3002155702</v>
      </c>
      <c r="G852" s="73">
        <v>6794407</v>
      </c>
      <c r="H852" s="72">
        <v>3.1861838747012095E-2</v>
      </c>
    </row>
    <row r="853" spans="2:8" x14ac:dyDescent="0.25">
      <c r="B853" s="67" t="s">
        <v>463</v>
      </c>
      <c r="C853" s="67" t="s">
        <v>140</v>
      </c>
      <c r="D853" s="67">
        <v>2013</v>
      </c>
      <c r="E853" s="72">
        <v>0.13816801995435971</v>
      </c>
      <c r="F853" s="73">
        <v>213107.45244918537</v>
      </c>
      <c r="G853" s="73">
        <v>6973710</v>
      </c>
      <c r="H853" s="72">
        <v>3.0558691492646721E-2</v>
      </c>
    </row>
    <row r="854" spans="2:8" x14ac:dyDescent="0.25">
      <c r="B854" s="67" t="s">
        <v>463</v>
      </c>
      <c r="C854" s="67" t="s">
        <v>140</v>
      </c>
      <c r="D854" s="67">
        <v>2014</v>
      </c>
      <c r="E854" s="72">
        <v>0.13736548590448466</v>
      </c>
      <c r="F854" s="73">
        <v>222826.18667058667</v>
      </c>
      <c r="G854" s="73">
        <v>7173730</v>
      </c>
      <c r="H854" s="72">
        <v>3.1061412496788513E-2</v>
      </c>
    </row>
    <row r="855" spans="2:8" x14ac:dyDescent="0.25">
      <c r="B855" s="67" t="s">
        <v>463</v>
      </c>
      <c r="C855" s="67" t="s">
        <v>140</v>
      </c>
      <c r="D855" s="67">
        <v>2015</v>
      </c>
      <c r="E855" s="72">
        <v>0.13248516570362501</v>
      </c>
      <c r="F855" s="73">
        <v>218548.58922602545</v>
      </c>
      <c r="G855" s="73">
        <v>7258314</v>
      </c>
      <c r="H855" s="72">
        <v>3.0110103975389525E-2</v>
      </c>
    </row>
    <row r="856" spans="2:8" x14ac:dyDescent="0.25">
      <c r="B856" s="67" t="s">
        <v>463</v>
      </c>
      <c r="C856" s="67" t="s">
        <v>140</v>
      </c>
      <c r="D856" s="67">
        <v>2016</v>
      </c>
      <c r="E856" s="72">
        <v>0.13036051195757484</v>
      </c>
      <c r="F856" s="73">
        <v>218747.28555402582</v>
      </c>
      <c r="G856" s="73">
        <v>7348911</v>
      </c>
      <c r="H856" s="72">
        <v>2.9765945669232602E-2</v>
      </c>
    </row>
    <row r="857" spans="2:8" x14ac:dyDescent="0.25">
      <c r="B857" s="67" t="s">
        <v>463</v>
      </c>
      <c r="C857" s="67" t="s">
        <v>140</v>
      </c>
      <c r="D857" s="67">
        <v>2017</v>
      </c>
      <c r="E857" s="72">
        <v>0.12786160038310967</v>
      </c>
      <c r="F857" s="73">
        <v>217120.50499455471</v>
      </c>
      <c r="G857" s="73">
        <v>7408771</v>
      </c>
      <c r="H857" s="72">
        <v>2.9305873402559576E-2</v>
      </c>
    </row>
    <row r="858" spans="2:8" x14ac:dyDescent="0.25">
      <c r="B858" s="67" t="s">
        <v>463</v>
      </c>
      <c r="C858" s="67" t="s">
        <v>140</v>
      </c>
      <c r="D858" s="67">
        <v>2018</v>
      </c>
      <c r="E858" s="72">
        <v>0.1275171065493646</v>
      </c>
      <c r="F858" s="73">
        <v>218347.41402737045</v>
      </c>
      <c r="G858" s="73">
        <v>7552902</v>
      </c>
      <c r="H858" s="72">
        <v>2.8909075482161751E-2</v>
      </c>
    </row>
    <row r="859" spans="2:8" x14ac:dyDescent="0.25">
      <c r="B859" s="67" t="s">
        <v>463</v>
      </c>
      <c r="C859" s="67" t="s">
        <v>140</v>
      </c>
      <c r="D859" s="67">
        <v>2019</v>
      </c>
      <c r="E859" s="72">
        <v>0.12624924082622255</v>
      </c>
      <c r="F859" s="73">
        <v>216211.41985720891</v>
      </c>
      <c r="G859" s="73">
        <v>7460380</v>
      </c>
      <c r="H859" s="72">
        <v>2.8981287797298382E-2</v>
      </c>
    </row>
    <row r="860" spans="2:8" x14ac:dyDescent="0.25">
      <c r="B860" s="67" t="s">
        <v>463</v>
      </c>
      <c r="C860" s="67" t="s">
        <v>140</v>
      </c>
      <c r="D860" s="67">
        <v>2020</v>
      </c>
      <c r="E860" s="72">
        <v>0.12459292217827894</v>
      </c>
      <c r="F860" s="73">
        <v>190124.43849177743</v>
      </c>
      <c r="G860" s="73">
        <v>6400888</v>
      </c>
      <c r="H860" s="72">
        <v>2.9702822247753346E-2</v>
      </c>
    </row>
    <row r="861" spans="2:8" x14ac:dyDescent="0.25">
      <c r="B861" s="67" t="s">
        <v>463</v>
      </c>
      <c r="C861" s="67" t="s">
        <v>146</v>
      </c>
      <c r="D861" s="67">
        <v>1982</v>
      </c>
      <c r="E861" s="72">
        <v>1.2267195882583853E-2</v>
      </c>
      <c r="F861" s="73">
        <v>14134.913257294893</v>
      </c>
      <c r="G861" s="73">
        <v>4887757</v>
      </c>
      <c r="H861" s="72">
        <v>2.8919017981652714E-3</v>
      </c>
    </row>
    <row r="862" spans="2:8" x14ac:dyDescent="0.25">
      <c r="B862" s="67" t="s">
        <v>463</v>
      </c>
      <c r="C862" s="67" t="s">
        <v>146</v>
      </c>
      <c r="D862" s="67">
        <v>1983</v>
      </c>
      <c r="E862" s="72">
        <v>1.3916800586586116E-2</v>
      </c>
      <c r="F862" s="73">
        <v>15612.242651648143</v>
      </c>
      <c r="G862" s="73">
        <v>4795353</v>
      </c>
      <c r="H862" s="72">
        <v>3.2557024793895555E-3</v>
      </c>
    </row>
    <row r="863" spans="2:8" x14ac:dyDescent="0.25">
      <c r="B863" s="67" t="s">
        <v>463</v>
      </c>
      <c r="C863" s="67" t="s">
        <v>146</v>
      </c>
      <c r="D863" s="67">
        <v>1984</v>
      </c>
      <c r="E863" s="72">
        <v>1.7214666896195559E-2</v>
      </c>
      <c r="F863" s="73">
        <v>19455.79273541057</v>
      </c>
      <c r="G863" s="73">
        <v>5006527</v>
      </c>
      <c r="H863" s="72">
        <v>3.8860856508734637E-3</v>
      </c>
    </row>
    <row r="864" spans="2:8" x14ac:dyDescent="0.25">
      <c r="B864" s="67" t="s">
        <v>463</v>
      </c>
      <c r="C864" s="67" t="s">
        <v>146</v>
      </c>
      <c r="D864" s="67">
        <v>1985</v>
      </c>
      <c r="E864" s="72">
        <v>1.7949599320069176E-2</v>
      </c>
      <c r="F864" s="73">
        <v>19953.025898579377</v>
      </c>
      <c r="G864" s="73">
        <v>5018612</v>
      </c>
      <c r="H864" s="72">
        <v>3.9758056407985668E-3</v>
      </c>
    </row>
    <row r="865" spans="2:8" x14ac:dyDescent="0.25">
      <c r="B865" s="67" t="s">
        <v>463</v>
      </c>
      <c r="C865" s="67" t="s">
        <v>146</v>
      </c>
      <c r="D865" s="67">
        <v>1986</v>
      </c>
      <c r="E865" s="72">
        <v>1.8171829182382776E-2</v>
      </c>
      <c r="F865" s="73">
        <v>21049.138443292082</v>
      </c>
      <c r="G865" s="73">
        <v>5300676</v>
      </c>
      <c r="H865" s="72">
        <v>3.9710290618200552E-3</v>
      </c>
    </row>
    <row r="866" spans="2:8" x14ac:dyDescent="0.25">
      <c r="B866" s="67" t="s">
        <v>463</v>
      </c>
      <c r="C866" s="67" t="s">
        <v>146</v>
      </c>
      <c r="D866" s="67">
        <v>1987</v>
      </c>
      <c r="E866" s="72">
        <v>1.8284081604294077E-2</v>
      </c>
      <c r="F866" s="73">
        <v>21114.311163985967</v>
      </c>
      <c r="G866" s="73">
        <v>5338657</v>
      </c>
      <c r="H866" s="72">
        <v>3.9549855261325024E-3</v>
      </c>
    </row>
    <row r="867" spans="2:8" x14ac:dyDescent="0.25">
      <c r="B867" s="67" t="s">
        <v>463</v>
      </c>
      <c r="C867" s="67" t="s">
        <v>146</v>
      </c>
      <c r="D867" s="67">
        <v>1988</v>
      </c>
      <c r="E867" s="72">
        <v>1.8286310593594975E-2</v>
      </c>
      <c r="F867" s="73">
        <v>21729.98860458078</v>
      </c>
      <c r="G867" s="73">
        <v>5498146</v>
      </c>
      <c r="H867" s="72">
        <v>3.9522392829475211E-3</v>
      </c>
    </row>
    <row r="868" spans="2:8" x14ac:dyDescent="0.25">
      <c r="B868" s="67" t="s">
        <v>463</v>
      </c>
      <c r="C868" s="67" t="s">
        <v>146</v>
      </c>
      <c r="D868" s="67">
        <v>1989</v>
      </c>
      <c r="E868" s="72">
        <v>1.7777777777777778E-2</v>
      </c>
      <c r="F868" s="73">
        <v>20934.186666666668</v>
      </c>
      <c r="G868" s="73">
        <v>5538702</v>
      </c>
      <c r="H868" s="72">
        <v>3.7796196052191774E-3</v>
      </c>
    </row>
    <row r="869" spans="2:8" x14ac:dyDescent="0.25">
      <c r="B869" s="67" t="s">
        <v>463</v>
      </c>
      <c r="C869" s="67" t="s">
        <v>146</v>
      </c>
      <c r="D869" s="67">
        <v>1990</v>
      </c>
      <c r="E869" s="72">
        <v>1.8311385103688217E-2</v>
      </c>
      <c r="F869" s="73">
        <v>22363.749561289729</v>
      </c>
      <c r="G869" s="73">
        <v>5574458</v>
      </c>
      <c r="H869" s="72">
        <v>4.0118249274260793E-3</v>
      </c>
    </row>
    <row r="870" spans="2:8" x14ac:dyDescent="0.25">
      <c r="B870" s="67" t="s">
        <v>463</v>
      </c>
      <c r="C870" s="67" t="s">
        <v>146</v>
      </c>
      <c r="D870" s="67">
        <v>1991</v>
      </c>
      <c r="E870" s="72">
        <v>1.8024242606305481E-2</v>
      </c>
      <c r="F870" s="73">
        <v>22213.202757709118</v>
      </c>
      <c r="G870" s="73">
        <v>5568548</v>
      </c>
      <c r="H870" s="72">
        <v>3.9890475502247832E-3</v>
      </c>
    </row>
    <row r="871" spans="2:8" x14ac:dyDescent="0.25">
      <c r="B871" s="67" t="s">
        <v>463</v>
      </c>
      <c r="C871" s="67" t="s">
        <v>146</v>
      </c>
      <c r="D871" s="67">
        <v>1992</v>
      </c>
      <c r="E871" s="72">
        <v>2.2428141415333766E-2</v>
      </c>
      <c r="F871" s="73">
        <v>28114.931240040136</v>
      </c>
      <c r="G871" s="73">
        <v>5635507</v>
      </c>
      <c r="H871" s="72">
        <v>4.9888911929379448E-3</v>
      </c>
    </row>
    <row r="872" spans="2:8" x14ac:dyDescent="0.25">
      <c r="B872" s="67" t="s">
        <v>463</v>
      </c>
      <c r="C872" s="67" t="s">
        <v>146</v>
      </c>
      <c r="D872" s="67">
        <v>1993</v>
      </c>
      <c r="E872" s="72">
        <v>2.2364781354834912E-2</v>
      </c>
      <c r="F872" s="73">
        <v>28105.351068212582</v>
      </c>
      <c r="G872" s="73">
        <v>5762251</v>
      </c>
      <c r="H872" s="72">
        <v>4.8774951088060171E-3</v>
      </c>
    </row>
    <row r="873" spans="2:8" x14ac:dyDescent="0.25">
      <c r="B873" s="67" t="s">
        <v>463</v>
      </c>
      <c r="C873" s="67" t="s">
        <v>146</v>
      </c>
      <c r="D873" s="67">
        <v>1994</v>
      </c>
      <c r="E873" s="72">
        <v>2.2933703491354596E-2</v>
      </c>
      <c r="F873" s="73">
        <v>28969.762515465161</v>
      </c>
      <c r="G873" s="73">
        <v>5763584</v>
      </c>
      <c r="H873" s="72">
        <v>5.0263451552827482E-3</v>
      </c>
    </row>
    <row r="874" spans="2:8" x14ac:dyDescent="0.25">
      <c r="B874" s="67" t="s">
        <v>463</v>
      </c>
      <c r="C874" s="67" t="s">
        <v>146</v>
      </c>
      <c r="D874" s="67">
        <v>1995</v>
      </c>
      <c r="E874" s="72">
        <v>2.5816070649013114E-2</v>
      </c>
      <c r="F874" s="73">
        <v>32910.017070514128</v>
      </c>
      <c r="G874" s="73">
        <v>5837945</v>
      </c>
      <c r="H874" s="72">
        <v>5.6372605549579735E-3</v>
      </c>
    </row>
    <row r="875" spans="2:8" x14ac:dyDescent="0.25">
      <c r="B875" s="67" t="s">
        <v>463</v>
      </c>
      <c r="C875" s="67" t="s">
        <v>146</v>
      </c>
      <c r="D875" s="67">
        <v>1996</v>
      </c>
      <c r="E875" s="72">
        <v>2.8149272399348214E-2</v>
      </c>
      <c r="F875" s="73">
        <v>37001.148896592051</v>
      </c>
      <c r="G875" s="73">
        <v>5974675</v>
      </c>
      <c r="H875" s="72">
        <v>6.1929977608141109E-3</v>
      </c>
    </row>
    <row r="876" spans="2:8" x14ac:dyDescent="0.25">
      <c r="B876" s="67" t="s">
        <v>463</v>
      </c>
      <c r="C876" s="67" t="s">
        <v>146</v>
      </c>
      <c r="D876" s="67">
        <v>1997</v>
      </c>
      <c r="E876" s="72">
        <v>3.0484574079692482E-2</v>
      </c>
      <c r="F876" s="73">
        <v>40585.668185572664</v>
      </c>
      <c r="G876" s="73">
        <v>6116870</v>
      </c>
      <c r="H876" s="72">
        <v>6.6350385385945208E-3</v>
      </c>
    </row>
    <row r="877" spans="2:8" x14ac:dyDescent="0.25">
      <c r="B877" s="67" t="s">
        <v>463</v>
      </c>
      <c r="C877" s="67" t="s">
        <v>146</v>
      </c>
      <c r="D877" s="67">
        <v>1998</v>
      </c>
      <c r="E877" s="72">
        <v>3.4685698024897252E-2</v>
      </c>
      <c r="F877" s="73">
        <v>46792.116577923189</v>
      </c>
      <c r="G877" s="73">
        <v>6216008</v>
      </c>
      <c r="H877" s="72">
        <v>7.5276795940293498E-3</v>
      </c>
    </row>
    <row r="878" spans="2:8" x14ac:dyDescent="0.25">
      <c r="B878" s="67" t="s">
        <v>463</v>
      </c>
      <c r="C878" s="67" t="s">
        <v>146</v>
      </c>
      <c r="D878" s="67">
        <v>1999</v>
      </c>
      <c r="E878" s="72">
        <v>3.8684024741196969E-2</v>
      </c>
      <c r="F878" s="73">
        <v>51089.643319476163</v>
      </c>
      <c r="G878" s="73">
        <v>6201141</v>
      </c>
      <c r="H878" s="72">
        <v>8.2387488559728227E-3</v>
      </c>
    </row>
    <row r="879" spans="2:8" x14ac:dyDescent="0.25">
      <c r="B879" s="67" t="s">
        <v>463</v>
      </c>
      <c r="C879" s="67" t="s">
        <v>146</v>
      </c>
      <c r="D879" s="67">
        <v>2000</v>
      </c>
      <c r="E879" s="72">
        <v>4.4206173171052472E-2</v>
      </c>
      <c r="F879" s="73">
        <v>58285.220439608289</v>
      </c>
      <c r="G879" s="73">
        <v>6310904</v>
      </c>
      <c r="H879" s="72">
        <v>9.2356373095848539E-3</v>
      </c>
    </row>
    <row r="880" spans="2:8" x14ac:dyDescent="0.25">
      <c r="B880" s="67" t="s">
        <v>463</v>
      </c>
      <c r="C880" s="67" t="s">
        <v>146</v>
      </c>
      <c r="D880" s="67">
        <v>2001</v>
      </c>
      <c r="E880" s="72">
        <v>4.6736937026101204E-2</v>
      </c>
      <c r="F880" s="73">
        <v>60699.082856341651</v>
      </c>
      <c r="G880" s="73">
        <v>6309000</v>
      </c>
      <c r="H880" s="72">
        <v>9.6210307269522354E-3</v>
      </c>
    </row>
    <row r="881" spans="2:8" x14ac:dyDescent="0.25">
      <c r="B881" s="67" t="s">
        <v>463</v>
      </c>
      <c r="C881" s="67" t="s">
        <v>146</v>
      </c>
      <c r="D881" s="67">
        <v>2002</v>
      </c>
      <c r="E881" s="72">
        <v>5.0130576225908427E-2</v>
      </c>
      <c r="F881" s="73">
        <v>64857.285212064868</v>
      </c>
      <c r="G881" s="73">
        <v>6304620</v>
      </c>
      <c r="H881" s="72">
        <v>1.0287263183516988E-2</v>
      </c>
    </row>
    <row r="882" spans="2:8" x14ac:dyDescent="0.25">
      <c r="B882" s="67" t="s">
        <v>463</v>
      </c>
      <c r="C882" s="67" t="s">
        <v>146</v>
      </c>
      <c r="D882" s="67">
        <v>2003</v>
      </c>
      <c r="E882" s="72">
        <v>5.115961800818554E-2</v>
      </c>
      <c r="F882" s="73">
        <v>65879.672578444748</v>
      </c>
      <c r="G882" s="73">
        <v>6382794</v>
      </c>
      <c r="H882" s="72">
        <v>1.0321447406644292E-2</v>
      </c>
    </row>
    <row r="883" spans="2:8" x14ac:dyDescent="0.25">
      <c r="B883" s="67" t="s">
        <v>463</v>
      </c>
      <c r="C883" s="67" t="s">
        <v>146</v>
      </c>
      <c r="D883" s="67">
        <v>2004</v>
      </c>
      <c r="E883" s="72">
        <v>5.105499473849915E-2</v>
      </c>
      <c r="F883" s="73">
        <v>66307.470196646813</v>
      </c>
      <c r="G883" s="73">
        <v>6519753</v>
      </c>
      <c r="H883" s="72">
        <v>1.0170242675857017E-2</v>
      </c>
    </row>
    <row r="884" spans="2:8" x14ac:dyDescent="0.25">
      <c r="B884" s="67" t="s">
        <v>463</v>
      </c>
      <c r="C884" s="67" t="s">
        <v>146</v>
      </c>
      <c r="D884" s="67">
        <v>2005</v>
      </c>
      <c r="E884" s="72">
        <v>5.04334333316242E-2</v>
      </c>
      <c r="F884" s="73">
        <v>65950.539931931678</v>
      </c>
      <c r="G884" s="73">
        <v>6497015</v>
      </c>
      <c r="H884" s="72">
        <v>1.0150898517539466E-2</v>
      </c>
    </row>
    <row r="885" spans="2:8" x14ac:dyDescent="0.25">
      <c r="B885" s="67" t="s">
        <v>463</v>
      </c>
      <c r="C885" s="67" t="s">
        <v>146</v>
      </c>
      <c r="D885" s="67">
        <v>2006</v>
      </c>
      <c r="E885" s="72">
        <v>5.0242279436393276E-2</v>
      </c>
      <c r="F885" s="73">
        <v>66027.398789719315</v>
      </c>
      <c r="G885" s="73">
        <v>6560912</v>
      </c>
      <c r="H885" s="72">
        <v>1.0063753147385503E-2</v>
      </c>
    </row>
    <row r="886" spans="2:8" x14ac:dyDescent="0.25">
      <c r="B886" s="67" t="s">
        <v>463</v>
      </c>
      <c r="C886" s="67" t="s">
        <v>146</v>
      </c>
      <c r="D886" s="67">
        <v>2007</v>
      </c>
      <c r="E886" s="72">
        <v>5.0178132369913191E-2</v>
      </c>
      <c r="F886" s="73">
        <v>64710.923779416931</v>
      </c>
      <c r="G886" s="73">
        <v>6567929</v>
      </c>
      <c r="H886" s="72">
        <v>9.8525614054928018E-3</v>
      </c>
    </row>
    <row r="887" spans="2:8" x14ac:dyDescent="0.25">
      <c r="B887" s="67" t="s">
        <v>463</v>
      </c>
      <c r="C887" s="67" t="s">
        <v>146</v>
      </c>
      <c r="D887" s="67">
        <v>2008</v>
      </c>
      <c r="E887" s="72">
        <v>4.9206544470414566E-2</v>
      </c>
      <c r="F887" s="73">
        <v>68690.269405830972</v>
      </c>
      <c r="G887" s="73">
        <v>6641293</v>
      </c>
      <c r="H887" s="72">
        <v>1.03429060283639E-2</v>
      </c>
    </row>
    <row r="888" spans="2:8" x14ac:dyDescent="0.25">
      <c r="B888" s="67" t="s">
        <v>463</v>
      </c>
      <c r="C888" s="67" t="s">
        <v>146</v>
      </c>
      <c r="D888" s="67">
        <v>2009</v>
      </c>
      <c r="E888" s="72">
        <v>4.9026283535339776E-2</v>
      </c>
      <c r="F888" s="73">
        <v>67076.143265695209</v>
      </c>
      <c r="G888" s="73">
        <v>6527069</v>
      </c>
      <c r="H888" s="72">
        <v>1.0276610108717284E-2</v>
      </c>
    </row>
    <row r="889" spans="2:8" x14ac:dyDescent="0.25">
      <c r="B889" s="67" t="s">
        <v>463</v>
      </c>
      <c r="C889" s="67" t="s">
        <v>146</v>
      </c>
      <c r="D889" s="67">
        <v>2010</v>
      </c>
      <c r="E889" s="72">
        <v>4.8342912391899875E-2</v>
      </c>
      <c r="F889" s="73">
        <v>70992.146962453669</v>
      </c>
      <c r="G889" s="73">
        <v>6735067</v>
      </c>
      <c r="H889" s="72">
        <v>1.054067420004191E-2</v>
      </c>
    </row>
    <row r="890" spans="2:8" x14ac:dyDescent="0.25">
      <c r="B890" s="67" t="s">
        <v>463</v>
      </c>
      <c r="C890" s="67" t="s">
        <v>146</v>
      </c>
      <c r="D890" s="67">
        <v>2011</v>
      </c>
      <c r="E890" s="72">
        <v>4.837149306675266E-2</v>
      </c>
      <c r="F890" s="73">
        <v>72666.220574008388</v>
      </c>
      <c r="G890" s="73">
        <v>6815590</v>
      </c>
      <c r="H890" s="72">
        <v>1.0661765243215684E-2</v>
      </c>
    </row>
    <row r="891" spans="2:8" x14ac:dyDescent="0.25">
      <c r="B891" s="67" t="s">
        <v>463</v>
      </c>
      <c r="C891" s="67" t="s">
        <v>146</v>
      </c>
      <c r="D891" s="67">
        <v>2012</v>
      </c>
      <c r="E891" s="72">
        <v>4.911725379976533E-2</v>
      </c>
      <c r="F891" s="73">
        <v>74835.440827352853</v>
      </c>
      <c r="G891" s="73">
        <v>6794407</v>
      </c>
      <c r="H891" s="72">
        <v>1.1014271124375218E-2</v>
      </c>
    </row>
    <row r="892" spans="2:8" x14ac:dyDescent="0.25">
      <c r="B892" s="67" t="s">
        <v>463</v>
      </c>
      <c r="C892" s="67" t="s">
        <v>146</v>
      </c>
      <c r="D892" s="67">
        <v>2013</v>
      </c>
      <c r="E892" s="72">
        <v>4.7763095048559148E-2</v>
      </c>
      <c r="F892" s="73">
        <v>73668.79477790161</v>
      </c>
      <c r="G892" s="73">
        <v>6973710</v>
      </c>
      <c r="H892" s="72">
        <v>1.056378810961477E-2</v>
      </c>
    </row>
    <row r="893" spans="2:8" x14ac:dyDescent="0.25">
      <c r="B893" s="67" t="s">
        <v>463</v>
      </c>
      <c r="C893" s="67" t="s">
        <v>146</v>
      </c>
      <c r="D893" s="67">
        <v>2014</v>
      </c>
      <c r="E893" s="72">
        <v>4.7249737173336977E-2</v>
      </c>
      <c r="F893" s="73">
        <v>76645.735908094022</v>
      </c>
      <c r="G893" s="73">
        <v>7173730</v>
      </c>
      <c r="H893" s="72">
        <v>1.0684223675562645E-2</v>
      </c>
    </row>
    <row r="894" spans="2:8" x14ac:dyDescent="0.25">
      <c r="B894" s="67" t="s">
        <v>463</v>
      </c>
      <c r="C894" s="67" t="s">
        <v>146</v>
      </c>
      <c r="D894" s="67">
        <v>2015</v>
      </c>
      <c r="E894" s="72">
        <v>4.6640582489052416E-2</v>
      </c>
      <c r="F894" s="73">
        <v>76938.677998600775</v>
      </c>
      <c r="G894" s="73">
        <v>7258314</v>
      </c>
      <c r="H894" s="72">
        <v>1.0600075719871141E-2</v>
      </c>
    </row>
    <row r="895" spans="2:8" x14ac:dyDescent="0.25">
      <c r="B895" s="67" t="s">
        <v>463</v>
      </c>
      <c r="C895" s="67" t="s">
        <v>146</v>
      </c>
      <c r="D895" s="67">
        <v>2016</v>
      </c>
      <c r="E895" s="72">
        <v>4.8442200805670285E-2</v>
      </c>
      <c r="F895" s="73">
        <v>81286.88491152924</v>
      </c>
      <c r="G895" s="73">
        <v>7348911</v>
      </c>
      <c r="H895" s="72">
        <v>1.1061078969595527E-2</v>
      </c>
    </row>
    <row r="896" spans="2:8" x14ac:dyDescent="0.25">
      <c r="B896" s="67" t="s">
        <v>463</v>
      </c>
      <c r="C896" s="67" t="s">
        <v>146</v>
      </c>
      <c r="D896" s="67">
        <v>2017</v>
      </c>
      <c r="E896" s="72">
        <v>4.75136007682199E-2</v>
      </c>
      <c r="F896" s="73">
        <v>80682.370328506528</v>
      </c>
      <c r="G896" s="73">
        <v>7408771</v>
      </c>
      <c r="H896" s="72">
        <v>1.0890115287475686E-2</v>
      </c>
    </row>
    <row r="897" spans="2:8" x14ac:dyDescent="0.25">
      <c r="B897" s="67" t="s">
        <v>463</v>
      </c>
      <c r="C897" s="67" t="s">
        <v>146</v>
      </c>
      <c r="D897" s="67">
        <v>2018</v>
      </c>
      <c r="E897" s="72">
        <v>4.398826979472141E-2</v>
      </c>
      <c r="F897" s="73">
        <v>75321.070381231679</v>
      </c>
      <c r="G897" s="73">
        <v>7552902</v>
      </c>
      <c r="H897" s="72">
        <v>9.9724675867940132E-3</v>
      </c>
    </row>
    <row r="898" spans="2:8" x14ac:dyDescent="0.25">
      <c r="B898" s="67" t="s">
        <v>463</v>
      </c>
      <c r="C898" s="67" t="s">
        <v>146</v>
      </c>
      <c r="D898" s="67">
        <v>2019</v>
      </c>
      <c r="E898" s="72">
        <v>4.3467603957000882E-2</v>
      </c>
      <c r="F898" s="73">
        <v>74441.575314264745</v>
      </c>
      <c r="G898" s="73">
        <v>7460380</v>
      </c>
      <c r="H898" s="72">
        <v>9.9782551712197971E-3</v>
      </c>
    </row>
    <row r="899" spans="2:8" x14ac:dyDescent="0.25">
      <c r="B899" s="67" t="s">
        <v>463</v>
      </c>
      <c r="C899" s="67" t="s">
        <v>146</v>
      </c>
      <c r="D899" s="67">
        <v>2020</v>
      </c>
      <c r="E899" s="72">
        <v>4.2897333573240645E-2</v>
      </c>
      <c r="F899" s="73">
        <v>65459.829626090162</v>
      </c>
      <c r="G899" s="73">
        <v>6400888</v>
      </c>
      <c r="H899" s="72">
        <v>1.0226679427306049E-2</v>
      </c>
    </row>
    <row r="900" spans="2:8" x14ac:dyDescent="0.25">
      <c r="B900" s="67" t="s">
        <v>463</v>
      </c>
      <c r="C900" s="67" t="s">
        <v>153</v>
      </c>
      <c r="D900" s="67">
        <v>1982</v>
      </c>
      <c r="E900" s="72">
        <v>9.6650634226418241E-3</v>
      </c>
      <c r="F900" s="73">
        <v>11136.598323929309</v>
      </c>
      <c r="G900" s="73">
        <v>4887757</v>
      </c>
      <c r="H900" s="72">
        <v>2.2784680834029409E-3</v>
      </c>
    </row>
    <row r="901" spans="2:8" x14ac:dyDescent="0.25">
      <c r="B901" s="67" t="s">
        <v>463</v>
      </c>
      <c r="C901" s="67" t="s">
        <v>153</v>
      </c>
      <c r="D901" s="67">
        <v>1983</v>
      </c>
      <c r="E901" s="72">
        <v>1.0964751977310273E-2</v>
      </c>
      <c r="F901" s="73">
        <v>12300.554816450051</v>
      </c>
      <c r="G901" s="73">
        <v>4795353</v>
      </c>
      <c r="H901" s="72">
        <v>2.5650989231554072E-3</v>
      </c>
    </row>
    <row r="902" spans="2:8" x14ac:dyDescent="0.25">
      <c r="B902" s="67" t="s">
        <v>463</v>
      </c>
      <c r="C902" s="67" t="s">
        <v>153</v>
      </c>
      <c r="D902" s="67">
        <v>1984</v>
      </c>
      <c r="E902" s="72">
        <v>1.1189533482527114E-2</v>
      </c>
      <c r="F902" s="73">
        <v>12646.26527801687</v>
      </c>
      <c r="G902" s="73">
        <v>5006527</v>
      </c>
      <c r="H902" s="72">
        <v>2.5259556730677516E-3</v>
      </c>
    </row>
    <row r="903" spans="2:8" x14ac:dyDescent="0.25">
      <c r="B903" s="67" t="s">
        <v>463</v>
      </c>
      <c r="C903" s="67" t="s">
        <v>153</v>
      </c>
      <c r="D903" s="67">
        <v>1985</v>
      </c>
      <c r="E903" s="72">
        <v>1.1667239558044966E-2</v>
      </c>
      <c r="F903" s="73">
        <v>12969.466834076597</v>
      </c>
      <c r="G903" s="73">
        <v>5018612</v>
      </c>
      <c r="H903" s="72">
        <v>2.5842736665190689E-3</v>
      </c>
    </row>
    <row r="904" spans="2:8" x14ac:dyDescent="0.25">
      <c r="B904" s="67" t="s">
        <v>463</v>
      </c>
      <c r="C904" s="67" t="s">
        <v>153</v>
      </c>
      <c r="D904" s="67">
        <v>1986</v>
      </c>
      <c r="E904" s="72">
        <v>9.6916422306041472E-3</v>
      </c>
      <c r="F904" s="73">
        <v>11226.207169755777</v>
      </c>
      <c r="G904" s="73">
        <v>5300676</v>
      </c>
      <c r="H904" s="72">
        <v>2.1178821663040293E-3</v>
      </c>
    </row>
    <row r="905" spans="2:8" x14ac:dyDescent="0.25">
      <c r="B905" s="67" t="s">
        <v>463</v>
      </c>
      <c r="C905" s="67" t="s">
        <v>153</v>
      </c>
      <c r="D905" s="67">
        <v>1987</v>
      </c>
      <c r="E905" s="72">
        <v>9.7515101889568412E-3</v>
      </c>
      <c r="F905" s="73">
        <v>11260.965954125848</v>
      </c>
      <c r="G905" s="73">
        <v>5338657</v>
      </c>
      <c r="H905" s="72">
        <v>2.1093256139373346E-3</v>
      </c>
    </row>
    <row r="906" spans="2:8" x14ac:dyDescent="0.25">
      <c r="B906" s="67" t="s">
        <v>463</v>
      </c>
      <c r="C906" s="67" t="s">
        <v>153</v>
      </c>
      <c r="D906" s="67">
        <v>1988</v>
      </c>
      <c r="E906" s="72">
        <v>9.7526989832506534E-3</v>
      </c>
      <c r="F906" s="73">
        <v>11589.327255776416</v>
      </c>
      <c r="G906" s="73">
        <v>5498146</v>
      </c>
      <c r="H906" s="72">
        <v>2.1078609509053445E-3</v>
      </c>
    </row>
    <row r="907" spans="2:8" x14ac:dyDescent="0.25">
      <c r="B907" s="67" t="s">
        <v>463</v>
      </c>
      <c r="C907" s="67" t="s">
        <v>153</v>
      </c>
      <c r="D907" s="67">
        <v>1989</v>
      </c>
      <c r="E907" s="72">
        <v>9.808429118773946E-3</v>
      </c>
      <c r="F907" s="73">
        <v>11549.896091954022</v>
      </c>
      <c r="G907" s="73">
        <v>5538702</v>
      </c>
      <c r="H907" s="72">
        <v>2.0853073683967873E-3</v>
      </c>
    </row>
    <row r="908" spans="2:8" x14ac:dyDescent="0.25">
      <c r="B908" s="67" t="s">
        <v>463</v>
      </c>
      <c r="C908" s="67" t="s">
        <v>153</v>
      </c>
      <c r="D908" s="67">
        <v>1990</v>
      </c>
      <c r="E908" s="72">
        <v>1.007126180702852E-2</v>
      </c>
      <c r="F908" s="73">
        <v>12300.062258709353</v>
      </c>
      <c r="G908" s="73">
        <v>5574458</v>
      </c>
      <c r="H908" s="72">
        <v>2.206503710084344E-3</v>
      </c>
    </row>
    <row r="909" spans="2:8" x14ac:dyDescent="0.25">
      <c r="B909" s="67" t="s">
        <v>463</v>
      </c>
      <c r="C909" s="67" t="s">
        <v>153</v>
      </c>
      <c r="D909" s="67">
        <v>1991</v>
      </c>
      <c r="E909" s="72">
        <v>9.9734142421556999E-3</v>
      </c>
      <c r="F909" s="73">
        <v>12291.305525932379</v>
      </c>
      <c r="G909" s="73">
        <v>5568548</v>
      </c>
      <c r="H909" s="72">
        <v>2.2072729777910471E-3</v>
      </c>
    </row>
    <row r="910" spans="2:8" x14ac:dyDescent="0.25">
      <c r="B910" s="67" t="s">
        <v>463</v>
      </c>
      <c r="C910" s="67" t="s">
        <v>153</v>
      </c>
      <c r="D910" s="67">
        <v>1992</v>
      </c>
      <c r="E910" s="72">
        <v>9.7975565130142238E-3</v>
      </c>
      <c r="F910" s="73">
        <v>12281.785752228059</v>
      </c>
      <c r="G910" s="73">
        <v>5635507</v>
      </c>
      <c r="H910" s="72">
        <v>2.1793577316518388E-3</v>
      </c>
    </row>
    <row r="911" spans="2:8" x14ac:dyDescent="0.25">
      <c r="B911" s="67" t="s">
        <v>463</v>
      </c>
      <c r="C911" s="67" t="s">
        <v>153</v>
      </c>
      <c r="D911" s="67">
        <v>1993</v>
      </c>
      <c r="E911" s="72">
        <v>9.7698781707963034E-3</v>
      </c>
      <c r="F911" s="73">
        <v>12277.600729798127</v>
      </c>
      <c r="G911" s="73">
        <v>5762251</v>
      </c>
      <c r="H911" s="72">
        <v>2.1306952317415757E-3</v>
      </c>
    </row>
    <row r="912" spans="2:8" x14ac:dyDescent="0.25">
      <c r="B912" s="67" t="s">
        <v>463</v>
      </c>
      <c r="C912" s="67" t="s">
        <v>153</v>
      </c>
      <c r="D912" s="67">
        <v>1994</v>
      </c>
      <c r="E912" s="72">
        <v>1.0018407314644377E-2</v>
      </c>
      <c r="F912" s="73">
        <v>12655.212046229517</v>
      </c>
      <c r="G912" s="73">
        <v>5763584</v>
      </c>
      <c r="H912" s="72">
        <v>2.1957191994129896E-3</v>
      </c>
    </row>
    <row r="913" spans="2:8" x14ac:dyDescent="0.25">
      <c r="B913" s="67" t="s">
        <v>463</v>
      </c>
      <c r="C913" s="67" t="s">
        <v>153</v>
      </c>
      <c r="D913" s="67">
        <v>1995</v>
      </c>
      <c r="E913" s="72">
        <v>9.6302645567105105E-3</v>
      </c>
      <c r="F913" s="73">
        <v>12276.545693719878</v>
      </c>
      <c r="G913" s="73">
        <v>5837945</v>
      </c>
      <c r="H913" s="72">
        <v>2.102888207018031E-3</v>
      </c>
    </row>
    <row r="914" spans="2:8" x14ac:dyDescent="0.25">
      <c r="B914" s="67" t="s">
        <v>463</v>
      </c>
      <c r="C914" s="67" t="s">
        <v>153</v>
      </c>
      <c r="D914" s="67">
        <v>1996</v>
      </c>
      <c r="E914" s="72">
        <v>1.004087448471596E-2</v>
      </c>
      <c r="F914" s="73">
        <v>13198.34795692871</v>
      </c>
      <c r="G914" s="73">
        <v>5974675</v>
      </c>
      <c r="H914" s="72">
        <v>2.2090486858161672E-3</v>
      </c>
    </row>
    <row r="915" spans="2:8" x14ac:dyDescent="0.25">
      <c r="B915" s="67" t="s">
        <v>463</v>
      </c>
      <c r="C915" s="67" t="s">
        <v>153</v>
      </c>
      <c r="D915" s="67">
        <v>1997</v>
      </c>
      <c r="E915" s="72">
        <v>1.045185397018028E-2</v>
      </c>
      <c r="F915" s="73">
        <v>13915.086235053486</v>
      </c>
      <c r="G915" s="73">
        <v>6116870</v>
      </c>
      <c r="H915" s="72">
        <v>2.2748703560895502E-3</v>
      </c>
    </row>
    <row r="916" spans="2:8" x14ac:dyDescent="0.25">
      <c r="B916" s="67" t="s">
        <v>463</v>
      </c>
      <c r="C916" s="67" t="s">
        <v>153</v>
      </c>
      <c r="D916" s="67">
        <v>1998</v>
      </c>
      <c r="E916" s="72">
        <v>9.7686251580322882E-3</v>
      </c>
      <c r="F916" s="73">
        <v>13178.187934190613</v>
      </c>
      <c r="G916" s="73">
        <v>6216008</v>
      </c>
      <c r="H916" s="72">
        <v>2.1200403754613271E-3</v>
      </c>
    </row>
    <row r="917" spans="2:8" x14ac:dyDescent="0.25">
      <c r="B917" s="67" t="s">
        <v>463</v>
      </c>
      <c r="C917" s="67" t="s">
        <v>153</v>
      </c>
      <c r="D917" s="67">
        <v>1999</v>
      </c>
      <c r="E917" s="72">
        <v>9.1183772604249997E-3</v>
      </c>
      <c r="F917" s="73">
        <v>12042.558782447953</v>
      </c>
      <c r="G917" s="73">
        <v>6201141</v>
      </c>
      <c r="H917" s="72">
        <v>1.9419908017650224E-3</v>
      </c>
    </row>
    <row r="918" spans="2:8" x14ac:dyDescent="0.25">
      <c r="B918" s="67" t="s">
        <v>463</v>
      </c>
      <c r="C918" s="67" t="s">
        <v>153</v>
      </c>
      <c r="D918" s="67">
        <v>2000</v>
      </c>
      <c r="E918" s="72">
        <v>9.1175232165295727E-3</v>
      </c>
      <c r="F918" s="73">
        <v>12021.326715669211</v>
      </c>
      <c r="G918" s="73">
        <v>6310904</v>
      </c>
      <c r="H918" s="72">
        <v>1.9048501951018761E-3</v>
      </c>
    </row>
    <row r="919" spans="2:8" x14ac:dyDescent="0.25">
      <c r="B919" s="67" t="s">
        <v>463</v>
      </c>
      <c r="C919" s="67" t="s">
        <v>153</v>
      </c>
      <c r="D919" s="67">
        <v>2001</v>
      </c>
      <c r="E919" s="72">
        <v>9.0724642462431757E-3</v>
      </c>
      <c r="F919" s="73">
        <v>11782.763142701615</v>
      </c>
      <c r="G919" s="73">
        <v>6309000</v>
      </c>
      <c r="H919" s="72">
        <v>1.8676118469966104E-3</v>
      </c>
    </row>
    <row r="920" spans="2:8" x14ac:dyDescent="0.25">
      <c r="B920" s="67" t="s">
        <v>463</v>
      </c>
      <c r="C920" s="67" t="s">
        <v>153</v>
      </c>
      <c r="D920" s="67">
        <v>2002</v>
      </c>
      <c r="E920" s="72">
        <v>9.1906056414165459E-3</v>
      </c>
      <c r="F920" s="73">
        <v>11890.502288878561</v>
      </c>
      <c r="G920" s="73">
        <v>6304620</v>
      </c>
      <c r="H920" s="72">
        <v>1.8859982503114478E-3</v>
      </c>
    </row>
    <row r="921" spans="2:8" x14ac:dyDescent="0.25">
      <c r="B921" s="67" t="s">
        <v>463</v>
      </c>
      <c r="C921" s="67" t="s">
        <v>153</v>
      </c>
      <c r="D921" s="67">
        <v>2003</v>
      </c>
      <c r="E921" s="72">
        <v>9.3792633015006826E-3</v>
      </c>
      <c r="F921" s="73">
        <v>12077.93997271487</v>
      </c>
      <c r="G921" s="73">
        <v>6382794</v>
      </c>
      <c r="H921" s="72">
        <v>1.8922653578847869E-3</v>
      </c>
    </row>
    <row r="922" spans="2:8" x14ac:dyDescent="0.25">
      <c r="B922" s="67" t="s">
        <v>463</v>
      </c>
      <c r="C922" s="67" t="s">
        <v>153</v>
      </c>
      <c r="D922" s="67">
        <v>2004</v>
      </c>
      <c r="E922" s="72">
        <v>9.3600823687248445E-3</v>
      </c>
      <c r="F922" s="73">
        <v>12156.369536051918</v>
      </c>
      <c r="G922" s="73">
        <v>6519753</v>
      </c>
      <c r="H922" s="72">
        <v>1.8645444905737868E-3</v>
      </c>
    </row>
    <row r="923" spans="2:8" x14ac:dyDescent="0.25">
      <c r="B923" s="67" t="s">
        <v>463</v>
      </c>
      <c r="C923" s="67" t="s">
        <v>153</v>
      </c>
      <c r="D923" s="67">
        <v>2005</v>
      </c>
      <c r="E923" s="72">
        <v>9.2461294441311039E-3</v>
      </c>
      <c r="F923" s="73">
        <v>12090.932320854141</v>
      </c>
      <c r="G923" s="73">
        <v>6497015</v>
      </c>
      <c r="H923" s="72">
        <v>1.8609980615489023E-3</v>
      </c>
    </row>
    <row r="924" spans="2:8" x14ac:dyDescent="0.25">
      <c r="B924" s="67" t="s">
        <v>463</v>
      </c>
      <c r="C924" s="67" t="s">
        <v>153</v>
      </c>
      <c r="D924" s="67">
        <v>2006</v>
      </c>
      <c r="E924" s="72">
        <v>9.5739454703793851E-3</v>
      </c>
      <c r="F924" s="73">
        <v>12581.88765826318</v>
      </c>
      <c r="G924" s="73">
        <v>6560912</v>
      </c>
      <c r="H924" s="72">
        <v>1.9177040719740152E-3</v>
      </c>
    </row>
    <row r="925" spans="2:8" x14ac:dyDescent="0.25">
      <c r="B925" s="67" t="s">
        <v>463</v>
      </c>
      <c r="C925" s="67" t="s">
        <v>153</v>
      </c>
      <c r="D925" s="67">
        <v>2007</v>
      </c>
      <c r="E925" s="72">
        <v>9.5617218904890146E-3</v>
      </c>
      <c r="F925" s="73">
        <v>12331.026031300005</v>
      </c>
      <c r="G925" s="73">
        <v>6567929</v>
      </c>
      <c r="H925" s="72">
        <v>1.8774603122689063E-3</v>
      </c>
    </row>
    <row r="926" spans="2:8" x14ac:dyDescent="0.25">
      <c r="B926" s="67" t="s">
        <v>463</v>
      </c>
      <c r="C926" s="67" t="s">
        <v>153</v>
      </c>
      <c r="D926" s="67">
        <v>2008</v>
      </c>
      <c r="E926" s="72">
        <v>9.3765804185289969E-3</v>
      </c>
      <c r="F926" s="73">
        <v>13089.312447888902</v>
      </c>
      <c r="G926" s="73">
        <v>6641293</v>
      </c>
      <c r="H926" s="72">
        <v>1.9708982042937876E-3</v>
      </c>
    </row>
    <row r="927" spans="2:8" x14ac:dyDescent="0.25">
      <c r="B927" s="67" t="s">
        <v>463</v>
      </c>
      <c r="C927" s="67" t="s">
        <v>153</v>
      </c>
      <c r="D927" s="67">
        <v>2009</v>
      </c>
      <c r="E927" s="72">
        <v>9.3422306959008578E-3</v>
      </c>
      <c r="F927" s="73">
        <v>12781.731744518589</v>
      </c>
      <c r="G927" s="73">
        <v>6527069</v>
      </c>
      <c r="H927" s="72">
        <v>1.9582651484944605E-3</v>
      </c>
    </row>
    <row r="928" spans="2:8" x14ac:dyDescent="0.25">
      <c r="B928" s="67" t="s">
        <v>463</v>
      </c>
      <c r="C928" s="67" t="s">
        <v>153</v>
      </c>
      <c r="D928" s="67">
        <v>2010</v>
      </c>
      <c r="E928" s="72">
        <v>9.2120105280120313E-3</v>
      </c>
      <c r="F928" s="73">
        <v>13527.948004512004</v>
      </c>
      <c r="G928" s="73">
        <v>6735067</v>
      </c>
      <c r="H928" s="72">
        <v>2.0085840281190972E-3</v>
      </c>
    </row>
    <row r="929" spans="2:8" x14ac:dyDescent="0.25">
      <c r="B929" s="67" t="s">
        <v>463</v>
      </c>
      <c r="C929" s="67" t="s">
        <v>153</v>
      </c>
      <c r="D929" s="67">
        <v>2011</v>
      </c>
      <c r="E929" s="72">
        <v>9.2174567343867569E-3</v>
      </c>
      <c r="F929" s="73">
        <v>13846.952031602708</v>
      </c>
      <c r="G929" s="73">
        <v>6815590</v>
      </c>
      <c r="H929" s="72">
        <v>2.0316585991238777E-3</v>
      </c>
    </row>
    <row r="930" spans="2:8" x14ac:dyDescent="0.25">
      <c r="B930" s="67" t="s">
        <v>463</v>
      </c>
      <c r="C930" s="67" t="s">
        <v>153</v>
      </c>
      <c r="D930" s="67">
        <v>2012</v>
      </c>
      <c r="E930" s="72">
        <v>1.0369198024394902E-2</v>
      </c>
      <c r="F930" s="73">
        <v>15798.593063552269</v>
      </c>
      <c r="G930" s="73">
        <v>6794407</v>
      </c>
      <c r="H930" s="72">
        <v>2.3252350151458795E-3</v>
      </c>
    </row>
    <row r="931" spans="2:8" x14ac:dyDescent="0.25">
      <c r="B931" s="67" t="s">
        <v>463</v>
      </c>
      <c r="C931" s="67" t="s">
        <v>153</v>
      </c>
      <c r="D931" s="67">
        <v>2013</v>
      </c>
      <c r="E931" s="72">
        <v>1.0083320065806931E-2</v>
      </c>
      <c r="F931" s="73">
        <v>15552.301119779228</v>
      </c>
      <c r="G931" s="73">
        <v>6973710</v>
      </c>
      <c r="H931" s="72">
        <v>2.2301330453631178E-3</v>
      </c>
    </row>
    <row r="932" spans="2:8" x14ac:dyDescent="0.25">
      <c r="B932" s="67" t="s">
        <v>463</v>
      </c>
      <c r="C932" s="67" t="s">
        <v>153</v>
      </c>
      <c r="D932" s="67">
        <v>2014</v>
      </c>
      <c r="E932" s="72">
        <v>9.9749445143711389E-3</v>
      </c>
      <c r="F932" s="73">
        <v>16180.766469486514</v>
      </c>
      <c r="G932" s="73">
        <v>7173730</v>
      </c>
      <c r="H932" s="72">
        <v>2.2555583315076694E-3</v>
      </c>
    </row>
    <row r="933" spans="2:8" x14ac:dyDescent="0.25">
      <c r="B933" s="67" t="s">
        <v>463</v>
      </c>
      <c r="C933" s="67" t="s">
        <v>153</v>
      </c>
      <c r="D933" s="67">
        <v>2015</v>
      </c>
      <c r="E933" s="72">
        <v>9.8463451921332878E-3</v>
      </c>
      <c r="F933" s="73">
        <v>16242.609799704609</v>
      </c>
      <c r="G933" s="73">
        <v>7258314</v>
      </c>
      <c r="H933" s="72">
        <v>2.2377937630839073E-3</v>
      </c>
    </row>
    <row r="934" spans="2:8" x14ac:dyDescent="0.25">
      <c r="B934" s="67" t="s">
        <v>463</v>
      </c>
      <c r="C934" s="67" t="s">
        <v>153</v>
      </c>
      <c r="D934" s="67">
        <v>2016</v>
      </c>
      <c r="E934" s="72">
        <v>9.688440161134057E-3</v>
      </c>
      <c r="F934" s="73">
        <v>16257.376982305848</v>
      </c>
      <c r="G934" s="73">
        <v>7348911</v>
      </c>
      <c r="H934" s="72">
        <v>2.2122157939191058E-3</v>
      </c>
    </row>
    <row r="935" spans="2:8" x14ac:dyDescent="0.25">
      <c r="B935" s="67" t="s">
        <v>463</v>
      </c>
      <c r="C935" s="67" t="s">
        <v>153</v>
      </c>
      <c r="D935" s="67">
        <v>2017</v>
      </c>
      <c r="E935" s="72">
        <v>9.5027201536439804E-3</v>
      </c>
      <c r="F935" s="73">
        <v>16136.474065701306</v>
      </c>
      <c r="G935" s="73">
        <v>7408771</v>
      </c>
      <c r="H935" s="72">
        <v>2.1780230574951374E-3</v>
      </c>
    </row>
    <row r="936" spans="2:8" x14ac:dyDescent="0.25">
      <c r="B936" s="67" t="s">
        <v>463</v>
      </c>
      <c r="C936" s="67" t="s">
        <v>153</v>
      </c>
      <c r="D936" s="67">
        <v>2018</v>
      </c>
      <c r="E936" s="72">
        <v>9.2864125122189643E-3</v>
      </c>
      <c r="F936" s="73">
        <v>15901.11485826002</v>
      </c>
      <c r="G936" s="73">
        <v>7552902</v>
      </c>
      <c r="H936" s="72">
        <v>2.1052987127676251E-3</v>
      </c>
    </row>
    <row r="937" spans="2:8" x14ac:dyDescent="0.25">
      <c r="B937" s="67" t="s">
        <v>463</v>
      </c>
      <c r="C937" s="67" t="s">
        <v>153</v>
      </c>
      <c r="D937" s="67">
        <v>2019</v>
      </c>
      <c r="E937" s="72">
        <v>9.1764941687001861E-3</v>
      </c>
      <c r="F937" s="73">
        <v>15715.443677455889</v>
      </c>
      <c r="G937" s="73">
        <v>7460380</v>
      </c>
      <c r="H937" s="72">
        <v>2.1065205361464013E-3</v>
      </c>
    </row>
    <row r="938" spans="2:8" x14ac:dyDescent="0.25">
      <c r="B938" s="67" t="s">
        <v>463</v>
      </c>
      <c r="C938" s="67" t="s">
        <v>153</v>
      </c>
      <c r="D938" s="67">
        <v>2020</v>
      </c>
      <c r="E938" s="72">
        <v>9.0561037543508017E-3</v>
      </c>
      <c r="F938" s="73">
        <v>13819.29736550792</v>
      </c>
      <c r="G938" s="73">
        <v>6400888</v>
      </c>
      <c r="H938" s="72">
        <v>2.158965656875721E-3</v>
      </c>
    </row>
    <row r="939" spans="2:8" x14ac:dyDescent="0.25">
      <c r="B939" s="67" t="s">
        <v>464</v>
      </c>
      <c r="C939" s="67" t="s">
        <v>104</v>
      </c>
      <c r="D939" s="67">
        <v>1982</v>
      </c>
      <c r="E939" s="72">
        <v>1.7277352775856392E-2</v>
      </c>
      <c r="F939" s="73">
        <v>39150.84421449888</v>
      </c>
      <c r="G939" s="73">
        <v>4887757</v>
      </c>
      <c r="H939" s="72">
        <v>8.0099817185058254E-3</v>
      </c>
    </row>
    <row r="940" spans="2:8" x14ac:dyDescent="0.25">
      <c r="B940" s="67" t="s">
        <v>464</v>
      </c>
      <c r="C940" s="67" t="s">
        <v>104</v>
      </c>
      <c r="D940" s="67">
        <v>1983</v>
      </c>
      <c r="E940" s="72">
        <v>2.2595782404999227E-2</v>
      </c>
      <c r="F940" s="73">
        <v>50456.133556756817</v>
      </c>
      <c r="G940" s="73">
        <v>4795353</v>
      </c>
      <c r="H940" s="72">
        <v>1.0521880987021564E-2</v>
      </c>
    </row>
    <row r="941" spans="2:8" x14ac:dyDescent="0.25">
      <c r="B941" s="67" t="s">
        <v>464</v>
      </c>
      <c r="C941" s="67" t="s">
        <v>104</v>
      </c>
      <c r="D941" s="67">
        <v>1984</v>
      </c>
      <c r="E941" s="72">
        <v>2.0984442288724821E-2</v>
      </c>
      <c r="F941" s="73">
        <v>49101.391589175764</v>
      </c>
      <c r="G941" s="73">
        <v>5006527</v>
      </c>
      <c r="H941" s="72">
        <v>9.8074756391358254E-3</v>
      </c>
    </row>
    <row r="942" spans="2:8" x14ac:dyDescent="0.25">
      <c r="B942" s="67" t="s">
        <v>464</v>
      </c>
      <c r="C942" s="67" t="s">
        <v>104</v>
      </c>
      <c r="D942" s="67">
        <v>1985</v>
      </c>
      <c r="E942" s="72">
        <v>2.0860320908706813E-2</v>
      </c>
      <c r="F942" s="73">
        <v>48768.676722196578</v>
      </c>
      <c r="G942" s="73">
        <v>5018612</v>
      </c>
      <c r="H942" s="72">
        <v>9.7175626890854631E-3</v>
      </c>
    </row>
    <row r="943" spans="2:8" x14ac:dyDescent="0.25">
      <c r="B943" s="67" t="s">
        <v>464</v>
      </c>
      <c r="C943" s="67" t="s">
        <v>104</v>
      </c>
      <c r="D943" s="67">
        <v>1986</v>
      </c>
      <c r="E943" s="72">
        <v>2.1051271807801888E-2</v>
      </c>
      <c r="F943" s="73">
        <v>52186.692247151499</v>
      </c>
      <c r="G943" s="73">
        <v>5300676</v>
      </c>
      <c r="H943" s="72">
        <v>9.8452899681383092E-3</v>
      </c>
    </row>
    <row r="944" spans="2:8" x14ac:dyDescent="0.25">
      <c r="B944" s="67" t="s">
        <v>464</v>
      </c>
      <c r="C944" s="67" t="s">
        <v>104</v>
      </c>
      <c r="D944" s="67">
        <v>1987</v>
      </c>
      <c r="E944" s="72">
        <v>2.1808567889465263E-2</v>
      </c>
      <c r="F944" s="73">
        <v>53945.215551455593</v>
      </c>
      <c r="G944" s="73">
        <v>5338657</v>
      </c>
      <c r="H944" s="72">
        <v>1.0104641588971832E-2</v>
      </c>
    </row>
    <row r="945" spans="2:8" x14ac:dyDescent="0.25">
      <c r="B945" s="67" t="s">
        <v>464</v>
      </c>
      <c r="C945" s="67" t="s">
        <v>104</v>
      </c>
      <c r="D945" s="67">
        <v>1988</v>
      </c>
      <c r="E945" s="72">
        <v>2.42637347046777E-2</v>
      </c>
      <c r="F945" s="73">
        <v>61201.776814752026</v>
      </c>
      <c r="G945" s="73">
        <v>5498146</v>
      </c>
      <c r="H945" s="72">
        <v>1.113134806073757E-2</v>
      </c>
    </row>
    <row r="946" spans="2:8" x14ac:dyDescent="0.25">
      <c r="B946" s="67" t="s">
        <v>464</v>
      </c>
      <c r="C946" s="67" t="s">
        <v>104</v>
      </c>
      <c r="D946" s="67">
        <v>1989</v>
      </c>
      <c r="E946" s="72">
        <v>2.0863479091085792E-2</v>
      </c>
      <c r="F946" s="73">
        <v>53706.705285835771</v>
      </c>
      <c r="G946" s="73">
        <v>5538702</v>
      </c>
      <c r="H946" s="72">
        <v>9.6966230148933397E-3</v>
      </c>
    </row>
    <row r="947" spans="2:8" x14ac:dyDescent="0.25">
      <c r="B947" s="67" t="s">
        <v>464</v>
      </c>
      <c r="C947" s="67" t="s">
        <v>104</v>
      </c>
      <c r="D947" s="67">
        <v>1990</v>
      </c>
      <c r="E947" s="72">
        <v>2.0883946541005616E-2</v>
      </c>
      <c r="F947" s="73">
        <v>53705.303112475827</v>
      </c>
      <c r="G947" s="73">
        <v>5574458</v>
      </c>
      <c r="H947" s="72">
        <v>9.634174858340637E-3</v>
      </c>
    </row>
    <row r="948" spans="2:8" x14ac:dyDescent="0.25">
      <c r="B948" s="67" t="s">
        <v>464</v>
      </c>
      <c r="C948" s="67" t="s">
        <v>104</v>
      </c>
      <c r="D948" s="67">
        <v>1991</v>
      </c>
      <c r="E948" s="72">
        <v>1.9439549868273114E-2</v>
      </c>
      <c r="F948" s="73">
        <v>49653.256415988049</v>
      </c>
      <c r="G948" s="73">
        <v>5568548</v>
      </c>
      <c r="H948" s="72">
        <v>8.9167331261197809E-3</v>
      </c>
    </row>
    <row r="949" spans="2:8" x14ac:dyDescent="0.25">
      <c r="B949" s="67" t="s">
        <v>464</v>
      </c>
      <c r="C949" s="67" t="s">
        <v>104</v>
      </c>
      <c r="D949" s="67">
        <v>1992</v>
      </c>
      <c r="E949" s="72">
        <v>1.9287292551470638E-2</v>
      </c>
      <c r="F949" s="73">
        <v>50109.678297321661</v>
      </c>
      <c r="G949" s="73">
        <v>5635507</v>
      </c>
      <c r="H949" s="72">
        <v>8.8917782015569598E-3</v>
      </c>
    </row>
    <row r="950" spans="2:8" x14ac:dyDescent="0.25">
      <c r="B950" s="67" t="s">
        <v>464</v>
      </c>
      <c r="C950" s="67" t="s">
        <v>104</v>
      </c>
      <c r="D950" s="67">
        <v>1993</v>
      </c>
      <c r="E950" s="72">
        <v>1.7665885622630072E-2</v>
      </c>
      <c r="F950" s="73">
        <v>47376.248401569967</v>
      </c>
      <c r="G950" s="73">
        <v>5762251</v>
      </c>
      <c r="H950" s="72">
        <v>8.2218300455099876E-3</v>
      </c>
    </row>
    <row r="951" spans="2:8" x14ac:dyDescent="0.25">
      <c r="B951" s="67" t="s">
        <v>464</v>
      </c>
      <c r="C951" s="67" t="s">
        <v>104</v>
      </c>
      <c r="D951" s="67">
        <v>1994</v>
      </c>
      <c r="E951" s="72">
        <v>1.7791501249816204E-2</v>
      </c>
      <c r="F951" s="73">
        <v>47611.267166593148</v>
      </c>
      <c r="G951" s="73">
        <v>5763584</v>
      </c>
      <c r="H951" s="72">
        <v>8.2607049999779917E-3</v>
      </c>
    </row>
    <row r="952" spans="2:8" x14ac:dyDescent="0.25">
      <c r="B952" s="67" t="s">
        <v>464</v>
      </c>
      <c r="C952" s="67" t="s">
        <v>104</v>
      </c>
      <c r="D952" s="67">
        <v>1995</v>
      </c>
      <c r="E952" s="72">
        <v>1.725982454889095E-2</v>
      </c>
      <c r="F952" s="73">
        <v>46720.360174024681</v>
      </c>
      <c r="G952" s="73">
        <v>5837945</v>
      </c>
      <c r="H952" s="72">
        <v>8.002877754762109E-3</v>
      </c>
    </row>
    <row r="953" spans="2:8" x14ac:dyDescent="0.25">
      <c r="B953" s="67" t="s">
        <v>464</v>
      </c>
      <c r="C953" s="67" t="s">
        <v>104</v>
      </c>
      <c r="D953" s="67">
        <v>1996</v>
      </c>
      <c r="E953" s="72">
        <v>1.7442416980122027E-2</v>
      </c>
      <c r="F953" s="73">
        <v>48888.304008565225</v>
      </c>
      <c r="G953" s="73">
        <v>5974675</v>
      </c>
      <c r="H953" s="72">
        <v>8.1825880083126242E-3</v>
      </c>
    </row>
    <row r="954" spans="2:8" x14ac:dyDescent="0.25">
      <c r="B954" s="67" t="s">
        <v>464</v>
      </c>
      <c r="C954" s="67" t="s">
        <v>104</v>
      </c>
      <c r="D954" s="67">
        <v>1997</v>
      </c>
      <c r="E954" s="72">
        <v>1.7622884372731053E-2</v>
      </c>
      <c r="F954" s="73">
        <v>50353.35645455763</v>
      </c>
      <c r="G954" s="73">
        <v>6116870</v>
      </c>
      <c r="H954" s="72">
        <v>8.2318827201751273E-3</v>
      </c>
    </row>
    <row r="955" spans="2:8" x14ac:dyDescent="0.25">
      <c r="B955" s="67" t="s">
        <v>464</v>
      </c>
      <c r="C955" s="67" t="s">
        <v>104</v>
      </c>
      <c r="D955" s="67">
        <v>1998</v>
      </c>
      <c r="E955" s="72">
        <v>1.7581356867071154E-2</v>
      </c>
      <c r="F955" s="73">
        <v>51160.517788196361</v>
      </c>
      <c r="G955" s="73">
        <v>6216008</v>
      </c>
      <c r="H955" s="72">
        <v>8.2304459370381063E-3</v>
      </c>
    </row>
    <row r="956" spans="2:8" x14ac:dyDescent="0.25">
      <c r="B956" s="67" t="s">
        <v>464</v>
      </c>
      <c r="C956" s="67" t="s">
        <v>104</v>
      </c>
      <c r="D956" s="67">
        <v>1999</v>
      </c>
      <c r="E956" s="72">
        <v>1.7541610724670927E-2</v>
      </c>
      <c r="F956" s="73">
        <v>51582.474581531387</v>
      </c>
      <c r="G956" s="73">
        <v>6201141</v>
      </c>
      <c r="H956" s="72">
        <v>8.3182231433749677E-3</v>
      </c>
    </row>
    <row r="957" spans="2:8" x14ac:dyDescent="0.25">
      <c r="B957" s="67" t="s">
        <v>464</v>
      </c>
      <c r="C957" s="67" t="s">
        <v>104</v>
      </c>
      <c r="D957" s="67">
        <v>2000</v>
      </c>
      <c r="E957" s="72">
        <v>1.7211836129550576E-2</v>
      </c>
      <c r="F957" s="73">
        <v>51810.483914744742</v>
      </c>
      <c r="G957" s="73">
        <v>6310904</v>
      </c>
      <c r="H957" s="72">
        <v>8.2096770787108697E-3</v>
      </c>
    </row>
    <row r="958" spans="2:8" x14ac:dyDescent="0.25">
      <c r="B958" s="67" t="s">
        <v>464</v>
      </c>
      <c r="C958" s="67" t="s">
        <v>104</v>
      </c>
      <c r="D958" s="67">
        <v>2001</v>
      </c>
      <c r="E958" s="72">
        <v>1.7135735455879764E-2</v>
      </c>
      <c r="F958" s="73">
        <v>51650.979340234633</v>
      </c>
      <c r="G958" s="73">
        <v>6309000</v>
      </c>
      <c r="H958" s="72">
        <v>8.1868726169336877E-3</v>
      </c>
    </row>
    <row r="959" spans="2:8" x14ac:dyDescent="0.25">
      <c r="B959" s="67" t="s">
        <v>464</v>
      </c>
      <c r="C959" s="67" t="s">
        <v>104</v>
      </c>
      <c r="D959" s="67">
        <v>2002</v>
      </c>
      <c r="E959" s="72">
        <v>1.6710585513207789E-2</v>
      </c>
      <c r="F959" s="73">
        <v>49893.84793367183</v>
      </c>
      <c r="G959" s="73">
        <v>6304620</v>
      </c>
      <c r="H959" s="72">
        <v>7.9138549085705136E-3</v>
      </c>
    </row>
    <row r="960" spans="2:8" x14ac:dyDescent="0.25">
      <c r="B960" s="67" t="s">
        <v>464</v>
      </c>
      <c r="C960" s="67" t="s">
        <v>104</v>
      </c>
      <c r="D960" s="67">
        <v>2003</v>
      </c>
      <c r="E960" s="72">
        <v>1.664970104821395E-2</v>
      </c>
      <c r="F960" s="73">
        <v>50511.480096947373</v>
      </c>
      <c r="G960" s="73">
        <v>6382794</v>
      </c>
      <c r="H960" s="72">
        <v>7.9136942374996543E-3</v>
      </c>
    </row>
    <row r="961" spans="2:8" x14ac:dyDescent="0.25">
      <c r="B961" s="67" t="s">
        <v>464</v>
      </c>
      <c r="C961" s="67" t="s">
        <v>104</v>
      </c>
      <c r="D961" s="67">
        <v>2004</v>
      </c>
      <c r="E961" s="72">
        <v>1.6518209994405123E-2</v>
      </c>
      <c r="F961" s="73">
        <v>51556.058897187468</v>
      </c>
      <c r="G961" s="73">
        <v>6519753</v>
      </c>
      <c r="H961" s="72">
        <v>7.907670566229652E-3</v>
      </c>
    </row>
    <row r="962" spans="2:8" x14ac:dyDescent="0.25">
      <c r="B962" s="67" t="s">
        <v>464</v>
      </c>
      <c r="C962" s="67" t="s">
        <v>104</v>
      </c>
      <c r="D962" s="67">
        <v>2005</v>
      </c>
      <c r="E962" s="72">
        <v>1.610267321690103E-2</v>
      </c>
      <c r="F962" s="73">
        <v>48396.165683892403</v>
      </c>
      <c r="G962" s="73">
        <v>6497015</v>
      </c>
      <c r="H962" s="72">
        <v>7.4489847543667978E-3</v>
      </c>
    </row>
    <row r="963" spans="2:8" x14ac:dyDescent="0.25">
      <c r="B963" s="67" t="s">
        <v>464</v>
      </c>
      <c r="C963" s="67" t="s">
        <v>104</v>
      </c>
      <c r="D963" s="67">
        <v>2006</v>
      </c>
      <c r="E963" s="72">
        <v>1.6352259331121288E-2</v>
      </c>
      <c r="F963" s="73">
        <v>48844.869064691862</v>
      </c>
      <c r="G963" s="73">
        <v>6560912</v>
      </c>
      <c r="H963" s="72">
        <v>7.4448291738544673E-3</v>
      </c>
    </row>
    <row r="964" spans="2:8" x14ac:dyDescent="0.25">
      <c r="B964" s="67" t="s">
        <v>464</v>
      </c>
      <c r="C964" s="67" t="s">
        <v>104</v>
      </c>
      <c r="D964" s="67">
        <v>2007</v>
      </c>
      <c r="E964" s="72">
        <v>1.6194266080768571E-2</v>
      </c>
      <c r="F964" s="73">
        <v>48808.368174544739</v>
      </c>
      <c r="G964" s="73">
        <v>6567929</v>
      </c>
      <c r="H964" s="72">
        <v>7.4313178742560614E-3</v>
      </c>
    </row>
    <row r="965" spans="2:8" x14ac:dyDescent="0.25">
      <c r="B965" s="67" t="s">
        <v>464</v>
      </c>
      <c r="C965" s="67" t="s">
        <v>104</v>
      </c>
      <c r="D965" s="67">
        <v>2008</v>
      </c>
      <c r="E965" s="72">
        <v>1.4805433903184107E-2</v>
      </c>
      <c r="F965" s="73">
        <v>41845.471361169533</v>
      </c>
      <c r="G965" s="73">
        <v>6641293</v>
      </c>
      <c r="H965" s="72">
        <v>6.3008018711370713E-3</v>
      </c>
    </row>
    <row r="966" spans="2:8" x14ac:dyDescent="0.25">
      <c r="B966" s="67" t="s">
        <v>464</v>
      </c>
      <c r="C966" s="67" t="s">
        <v>104</v>
      </c>
      <c r="D966" s="67">
        <v>2009</v>
      </c>
      <c r="E966" s="72">
        <v>1.4941639921407684E-2</v>
      </c>
      <c r="F966" s="73">
        <v>40332.416889053406</v>
      </c>
      <c r="G966" s="73">
        <v>6527069</v>
      </c>
      <c r="H966" s="72">
        <v>6.179253948296457E-3</v>
      </c>
    </row>
    <row r="967" spans="2:8" x14ac:dyDescent="0.25">
      <c r="B967" s="67" t="s">
        <v>464</v>
      </c>
      <c r="C967" s="67" t="s">
        <v>104</v>
      </c>
      <c r="D967" s="67">
        <v>2010</v>
      </c>
      <c r="E967" s="72">
        <v>1.3930869019440812E-2</v>
      </c>
      <c r="F967" s="73">
        <v>37804.43608282986</v>
      </c>
      <c r="G967" s="73">
        <v>6735067</v>
      </c>
      <c r="H967" s="72">
        <v>5.6130749824507848E-3</v>
      </c>
    </row>
    <row r="968" spans="2:8" x14ac:dyDescent="0.25">
      <c r="B968" s="67" t="s">
        <v>464</v>
      </c>
      <c r="C968" s="67" t="s">
        <v>104</v>
      </c>
      <c r="D968" s="67">
        <v>2011</v>
      </c>
      <c r="E968" s="72">
        <v>1.3890464722209788E-2</v>
      </c>
      <c r="F968" s="73">
        <v>37149.922885367581</v>
      </c>
      <c r="G968" s="73">
        <v>6815590</v>
      </c>
      <c r="H968" s="72">
        <v>5.4507273596809055E-3</v>
      </c>
    </row>
    <row r="969" spans="2:8" x14ac:dyDescent="0.25">
      <c r="B969" s="67" t="s">
        <v>464</v>
      </c>
      <c r="C969" s="67" t="s">
        <v>104</v>
      </c>
      <c r="D969" s="67">
        <v>2012</v>
      </c>
      <c r="E969" s="72">
        <v>1.3765019315153041E-2</v>
      </c>
      <c r="F969" s="73">
        <v>36697.431374043488</v>
      </c>
      <c r="G969" s="73">
        <v>6794407</v>
      </c>
      <c r="H969" s="72">
        <v>5.4011235085039046E-3</v>
      </c>
    </row>
    <row r="970" spans="2:8" x14ac:dyDescent="0.25">
      <c r="B970" s="67" t="s">
        <v>464</v>
      </c>
      <c r="C970" s="67" t="s">
        <v>104</v>
      </c>
      <c r="D970" s="67">
        <v>2013</v>
      </c>
      <c r="E970" s="72">
        <v>1.319395855119569E-2</v>
      </c>
      <c r="F970" s="73">
        <v>36448.838256020143</v>
      </c>
      <c r="G970" s="73">
        <v>6973710</v>
      </c>
      <c r="H970" s="72">
        <v>5.2266065345447608E-3</v>
      </c>
    </row>
    <row r="971" spans="2:8" x14ac:dyDescent="0.25">
      <c r="B971" s="67" t="s">
        <v>464</v>
      </c>
      <c r="C971" s="67" t="s">
        <v>104</v>
      </c>
      <c r="D971" s="67">
        <v>2014</v>
      </c>
      <c r="E971" s="72">
        <v>1.3119905999860825E-2</v>
      </c>
      <c r="F971" s="73">
        <v>37019.520366387304</v>
      </c>
      <c r="G971" s="73">
        <v>7173730</v>
      </c>
      <c r="H971" s="72">
        <v>5.1604284474586169E-3</v>
      </c>
    </row>
    <row r="972" spans="2:8" x14ac:dyDescent="0.25">
      <c r="B972" s="67" t="s">
        <v>464</v>
      </c>
      <c r="C972" s="67" t="s">
        <v>104</v>
      </c>
      <c r="D972" s="67">
        <v>2015</v>
      </c>
      <c r="E972" s="72">
        <v>1.2971209423254236E-2</v>
      </c>
      <c r="F972" s="73">
        <v>37258.91702605701</v>
      </c>
      <c r="G972" s="73">
        <v>7258314</v>
      </c>
      <c r="H972" s="72">
        <v>5.1332743425066768E-3</v>
      </c>
    </row>
    <row r="973" spans="2:8" x14ac:dyDescent="0.25">
      <c r="B973" s="67" t="s">
        <v>464</v>
      </c>
      <c r="C973" s="67" t="s">
        <v>104</v>
      </c>
      <c r="D973" s="67">
        <v>2016</v>
      </c>
      <c r="E973" s="72">
        <v>1.3839046658633522E-2</v>
      </c>
      <c r="F973" s="73">
        <v>39878.970505778139</v>
      </c>
      <c r="G973" s="73">
        <v>7348911</v>
      </c>
      <c r="H973" s="72">
        <v>5.4265142829703801E-3</v>
      </c>
    </row>
    <row r="974" spans="2:8" x14ac:dyDescent="0.25">
      <c r="B974" s="67" t="s">
        <v>464</v>
      </c>
      <c r="C974" s="67" t="s">
        <v>104</v>
      </c>
      <c r="D974" s="67">
        <v>2017</v>
      </c>
      <c r="E974" s="72">
        <v>1.3521949510319042E-2</v>
      </c>
      <c r="F974" s="73">
        <v>39414.752013042686</v>
      </c>
      <c r="G974" s="73">
        <v>7408771</v>
      </c>
      <c r="H974" s="72">
        <v>5.3200121873172605E-3</v>
      </c>
    </row>
    <row r="975" spans="2:8" x14ac:dyDescent="0.25">
      <c r="B975" s="67" t="s">
        <v>464</v>
      </c>
      <c r="C975" s="67" t="s">
        <v>104</v>
      </c>
      <c r="D975" s="67">
        <v>2018</v>
      </c>
      <c r="E975" s="72">
        <v>1.4512615808983963E-2</v>
      </c>
      <c r="F975" s="73">
        <v>44030.942574293738</v>
      </c>
      <c r="G975" s="73">
        <v>7552902</v>
      </c>
      <c r="H975" s="72">
        <v>5.8296721676375169E-3</v>
      </c>
    </row>
    <row r="976" spans="2:8" x14ac:dyDescent="0.25">
      <c r="B976" s="67" t="s">
        <v>464</v>
      </c>
      <c r="C976" s="67" t="s">
        <v>104</v>
      </c>
      <c r="D976" s="67">
        <v>2019</v>
      </c>
      <c r="E976" s="72">
        <v>1.4345965242209612E-2</v>
      </c>
      <c r="F976" s="73">
        <v>42752.927473057585</v>
      </c>
      <c r="G976" s="73">
        <v>7460380</v>
      </c>
      <c r="H976" s="72">
        <v>5.7306635148688919E-3</v>
      </c>
    </row>
    <row r="977" spans="2:8" x14ac:dyDescent="0.25">
      <c r="B977" s="67" t="s">
        <v>464</v>
      </c>
      <c r="C977" s="67" t="s">
        <v>104</v>
      </c>
      <c r="D977" s="67">
        <v>2020</v>
      </c>
      <c r="E977" s="72">
        <v>1.3983443242596212E-2</v>
      </c>
      <c r="F977" s="73">
        <v>36057.189357958618</v>
      </c>
      <c r="G977" s="73">
        <v>6400888</v>
      </c>
      <c r="H977" s="72">
        <v>5.6331542370306456E-3</v>
      </c>
    </row>
    <row r="978" spans="2:8" x14ac:dyDescent="0.25">
      <c r="B978" s="67" t="s">
        <v>464</v>
      </c>
      <c r="C978" s="67" t="s">
        <v>107</v>
      </c>
      <c r="D978" s="67">
        <v>1982</v>
      </c>
      <c r="E978" s="72">
        <v>7.7621137033588548E-3</v>
      </c>
      <c r="F978" s="73">
        <v>17589.112656198937</v>
      </c>
      <c r="G978" s="73">
        <v>4887757</v>
      </c>
      <c r="H978" s="72">
        <v>3.5986062024357872E-3</v>
      </c>
    </row>
    <row r="979" spans="2:8" x14ac:dyDescent="0.25">
      <c r="B979" s="67" t="s">
        <v>464</v>
      </c>
      <c r="C979" s="67" t="s">
        <v>107</v>
      </c>
      <c r="D979" s="67">
        <v>1983</v>
      </c>
      <c r="E979" s="72">
        <v>8.2152794662928887E-3</v>
      </c>
      <c r="F979" s="73">
        <v>18344.62868015789</v>
      </c>
      <c r="G979" s="73">
        <v>4795353</v>
      </c>
      <c r="H979" s="72">
        <v>3.825501205053703E-3</v>
      </c>
    </row>
    <row r="980" spans="2:8" x14ac:dyDescent="0.25">
      <c r="B980" s="67" t="s">
        <v>464</v>
      </c>
      <c r="C980" s="67" t="s">
        <v>107</v>
      </c>
      <c r="D980" s="67">
        <v>1984</v>
      </c>
      <c r="E980" s="72">
        <v>8.8591958805009745E-3</v>
      </c>
      <c r="F980" s="73">
        <v>20729.588144804828</v>
      </c>
      <c r="G980" s="73">
        <v>5006527</v>
      </c>
      <c r="H980" s="72">
        <v>4.1405126038079549E-3</v>
      </c>
    </row>
    <row r="981" spans="2:8" x14ac:dyDescent="0.25">
      <c r="B981" s="67" t="s">
        <v>464</v>
      </c>
      <c r="C981" s="67" t="s">
        <v>107</v>
      </c>
      <c r="D981" s="67">
        <v>1985</v>
      </c>
      <c r="E981" s="72">
        <v>9.1305736169927949E-3</v>
      </c>
      <c r="F981" s="73">
        <v>21346.07588081171</v>
      </c>
      <c r="G981" s="73">
        <v>5018612</v>
      </c>
      <c r="H981" s="72">
        <v>4.2533823855702953E-3</v>
      </c>
    </row>
    <row r="982" spans="2:8" x14ac:dyDescent="0.25">
      <c r="B982" s="67" t="s">
        <v>464</v>
      </c>
      <c r="C982" s="67" t="s">
        <v>107</v>
      </c>
      <c r="D982" s="67">
        <v>1986</v>
      </c>
      <c r="E982" s="72">
        <v>8.9918199767282138E-3</v>
      </c>
      <c r="F982" s="73">
        <v>22290.97349326859</v>
      </c>
      <c r="G982" s="73">
        <v>5300676</v>
      </c>
      <c r="H982" s="72">
        <v>4.2053076802408959E-3</v>
      </c>
    </row>
    <row r="983" spans="2:8" x14ac:dyDescent="0.25">
      <c r="B983" s="67" t="s">
        <v>464</v>
      </c>
      <c r="C983" s="67" t="s">
        <v>107</v>
      </c>
      <c r="D983" s="67">
        <v>1987</v>
      </c>
      <c r="E983" s="72">
        <v>9.0563393176175278E-3</v>
      </c>
      <c r="F983" s="73">
        <v>22401.570752933047</v>
      </c>
      <c r="G983" s="73">
        <v>5338657</v>
      </c>
      <c r="H983" s="72">
        <v>4.1961060156014982E-3</v>
      </c>
    </row>
    <row r="984" spans="2:8" x14ac:dyDescent="0.25">
      <c r="B984" s="67" t="s">
        <v>464</v>
      </c>
      <c r="C984" s="67" t="s">
        <v>107</v>
      </c>
      <c r="D984" s="67">
        <v>1988</v>
      </c>
      <c r="E984" s="72">
        <v>7.8460803253221356E-3</v>
      </c>
      <c r="F984" s="73">
        <v>19790.607785058241</v>
      </c>
      <c r="G984" s="73">
        <v>5498146</v>
      </c>
      <c r="H984" s="72">
        <v>3.5995056851997457E-3</v>
      </c>
    </row>
    <row r="985" spans="2:8" x14ac:dyDescent="0.25">
      <c r="B985" s="67" t="s">
        <v>464</v>
      </c>
      <c r="C985" s="67" t="s">
        <v>107</v>
      </c>
      <c r="D985" s="67">
        <v>1989</v>
      </c>
      <c r="E985" s="72">
        <v>7.9324686127565779E-3</v>
      </c>
      <c r="F985" s="73">
        <v>20419.736905552145</v>
      </c>
      <c r="G985" s="73">
        <v>5538702</v>
      </c>
      <c r="H985" s="72">
        <v>3.686736875454239E-3</v>
      </c>
    </row>
    <row r="986" spans="2:8" x14ac:dyDescent="0.25">
      <c r="B986" s="67" t="s">
        <v>464</v>
      </c>
      <c r="C986" s="67" t="s">
        <v>107</v>
      </c>
      <c r="D986" s="67">
        <v>1990</v>
      </c>
      <c r="E986" s="72">
        <v>8.1525566710877531E-3</v>
      </c>
      <c r="F986" s="73">
        <v>20965.171803265963</v>
      </c>
      <c r="G986" s="73">
        <v>5574458</v>
      </c>
      <c r="H986" s="72">
        <v>3.7609345703682696E-3</v>
      </c>
    </row>
    <row r="987" spans="2:8" x14ac:dyDescent="0.25">
      <c r="B987" s="67" t="s">
        <v>464</v>
      </c>
      <c r="C987" s="67" t="s">
        <v>107</v>
      </c>
      <c r="D987" s="67">
        <v>1991</v>
      </c>
      <c r="E987" s="72">
        <v>8.2836625777009624E-3</v>
      </c>
      <c r="F987" s="73">
        <v>21158.454018804328</v>
      </c>
      <c r="G987" s="73">
        <v>5568548</v>
      </c>
      <c r="H987" s="72">
        <v>3.7996357432501845E-3</v>
      </c>
    </row>
    <row r="988" spans="2:8" x14ac:dyDescent="0.25">
      <c r="B988" s="67" t="s">
        <v>464</v>
      </c>
      <c r="C988" s="67" t="s">
        <v>107</v>
      </c>
      <c r="D988" s="67">
        <v>1992</v>
      </c>
      <c r="E988" s="72">
        <v>8.3564500918934179E-3</v>
      </c>
      <c r="F988" s="73">
        <v>21710.617220895256</v>
      </c>
      <c r="G988" s="73">
        <v>5635507</v>
      </c>
      <c r="H988" s="72">
        <v>3.8524692136652932E-3</v>
      </c>
    </row>
    <row r="989" spans="2:8" x14ac:dyDescent="0.25">
      <c r="B989" s="67" t="s">
        <v>464</v>
      </c>
      <c r="C989" s="67" t="s">
        <v>107</v>
      </c>
      <c r="D989" s="67">
        <v>1993</v>
      </c>
      <c r="E989" s="72">
        <v>9.1212145850734349E-3</v>
      </c>
      <c r="F989" s="73">
        <v>24461.209425747842</v>
      </c>
      <c r="G989" s="73">
        <v>5762251</v>
      </c>
      <c r="H989" s="72">
        <v>4.2450787766357004E-3</v>
      </c>
    </row>
    <row r="990" spans="2:8" x14ac:dyDescent="0.25">
      <c r="B990" s="67" t="s">
        <v>464</v>
      </c>
      <c r="C990" s="67" t="s">
        <v>107</v>
      </c>
      <c r="D990" s="67">
        <v>1994</v>
      </c>
      <c r="E990" s="72">
        <v>9.2486399058961926E-3</v>
      </c>
      <c r="F990" s="73">
        <v>24749.989295691812</v>
      </c>
      <c r="G990" s="73">
        <v>5763584</v>
      </c>
      <c r="H990" s="72">
        <v>4.2942011942034355E-3</v>
      </c>
    </row>
    <row r="991" spans="2:8" x14ac:dyDescent="0.25">
      <c r="B991" s="67" t="s">
        <v>464</v>
      </c>
      <c r="C991" s="67" t="s">
        <v>107</v>
      </c>
      <c r="D991" s="67">
        <v>1995</v>
      </c>
      <c r="E991" s="72">
        <v>9.1148990799515012E-3</v>
      </c>
      <c r="F991" s="73">
        <v>24672.983596034519</v>
      </c>
      <c r="G991" s="73">
        <v>5837945</v>
      </c>
      <c r="H991" s="72">
        <v>4.2263131283413113E-3</v>
      </c>
    </row>
    <row r="992" spans="2:8" x14ac:dyDescent="0.25">
      <c r="B992" s="67" t="s">
        <v>464</v>
      </c>
      <c r="C992" s="67" t="s">
        <v>107</v>
      </c>
      <c r="D992" s="67">
        <v>1996</v>
      </c>
      <c r="E992" s="72">
        <v>9.1324524676411264E-3</v>
      </c>
      <c r="F992" s="73">
        <v>25596.803074403255</v>
      </c>
      <c r="G992" s="73">
        <v>5974675</v>
      </c>
      <c r="H992" s="72">
        <v>4.2842168108563651E-3</v>
      </c>
    </row>
    <row r="993" spans="2:8" x14ac:dyDescent="0.25">
      <c r="B993" s="67" t="s">
        <v>464</v>
      </c>
      <c r="C993" s="67" t="s">
        <v>107</v>
      </c>
      <c r="D993" s="67">
        <v>1997</v>
      </c>
      <c r="E993" s="72">
        <v>9.1498015663219624E-3</v>
      </c>
      <c r="F993" s="73">
        <v>26143.462671206318</v>
      </c>
      <c r="G993" s="73">
        <v>6116870</v>
      </c>
      <c r="H993" s="72">
        <v>4.2739935083149251E-3</v>
      </c>
    </row>
    <row r="994" spans="2:8" x14ac:dyDescent="0.25">
      <c r="B994" s="67" t="s">
        <v>464</v>
      </c>
      <c r="C994" s="67" t="s">
        <v>107</v>
      </c>
      <c r="D994" s="67">
        <v>1998</v>
      </c>
      <c r="E994" s="72">
        <v>8.949255377826806E-3</v>
      </c>
      <c r="F994" s="73">
        <v>26041.706701599556</v>
      </c>
      <c r="G994" s="73">
        <v>6216008</v>
      </c>
      <c r="H994" s="72">
        <v>4.1894583632452785E-3</v>
      </c>
    </row>
    <row r="995" spans="2:8" x14ac:dyDescent="0.25">
      <c r="B995" s="67" t="s">
        <v>464</v>
      </c>
      <c r="C995" s="67" t="s">
        <v>107</v>
      </c>
      <c r="D995" s="67">
        <v>1999</v>
      </c>
      <c r="E995" s="72">
        <v>8.7573118156241778E-3</v>
      </c>
      <c r="F995" s="73">
        <v>25751.558464164515</v>
      </c>
      <c r="G995" s="73">
        <v>6201141</v>
      </c>
      <c r="H995" s="72">
        <v>4.1527129385002717E-3</v>
      </c>
    </row>
    <row r="996" spans="2:8" x14ac:dyDescent="0.25">
      <c r="B996" s="67" t="s">
        <v>464</v>
      </c>
      <c r="C996" s="67" t="s">
        <v>107</v>
      </c>
      <c r="D996" s="67">
        <v>2000</v>
      </c>
      <c r="E996" s="72">
        <v>8.8590644546191408E-3</v>
      </c>
      <c r="F996" s="73">
        <v>26667.254613103079</v>
      </c>
      <c r="G996" s="73">
        <v>6310904</v>
      </c>
      <c r="H996" s="72">
        <v>4.2255839437746285E-3</v>
      </c>
    </row>
    <row r="997" spans="2:8" x14ac:dyDescent="0.25">
      <c r="B997" s="67" t="s">
        <v>464</v>
      </c>
      <c r="C997" s="67" t="s">
        <v>107</v>
      </c>
      <c r="D997" s="67">
        <v>2001</v>
      </c>
      <c r="E997" s="72">
        <v>8.1005894033930083E-3</v>
      </c>
      <c r="F997" s="73">
        <v>24417.007195031692</v>
      </c>
      <c r="G997" s="73">
        <v>6309000</v>
      </c>
      <c r="H997" s="72">
        <v>3.8701865897973835E-3</v>
      </c>
    </row>
    <row r="998" spans="2:8" x14ac:dyDescent="0.25">
      <c r="B998" s="67" t="s">
        <v>464</v>
      </c>
      <c r="C998" s="67" t="s">
        <v>107</v>
      </c>
      <c r="D998" s="67">
        <v>2002</v>
      </c>
      <c r="E998" s="72">
        <v>8.3295841635066519E-3</v>
      </c>
      <c r="F998" s="73">
        <v>24870.164200784111</v>
      </c>
      <c r="G998" s="73">
        <v>6304620</v>
      </c>
      <c r="H998" s="72">
        <v>3.9447522928874558E-3</v>
      </c>
    </row>
    <row r="999" spans="2:8" x14ac:dyDescent="0.25">
      <c r="B999" s="67" t="s">
        <v>464</v>
      </c>
      <c r="C999" s="67" t="s">
        <v>107</v>
      </c>
      <c r="D999" s="67">
        <v>2003</v>
      </c>
      <c r="E999" s="72">
        <v>8.939608716656413E-3</v>
      </c>
      <c r="F999" s="73">
        <v>27120.779313591742</v>
      </c>
      <c r="G999" s="73">
        <v>6382794</v>
      </c>
      <c r="H999" s="72">
        <v>4.2490450598267372E-3</v>
      </c>
    </row>
    <row r="1000" spans="2:8" x14ac:dyDescent="0.25">
      <c r="B1000" s="67" t="s">
        <v>464</v>
      </c>
      <c r="C1000" s="67" t="s">
        <v>107</v>
      </c>
      <c r="D1000" s="67">
        <v>2004</v>
      </c>
      <c r="E1000" s="72">
        <v>8.8553844670466782E-3</v>
      </c>
      <c r="F1000" s="73">
        <v>27639.116060089746</v>
      </c>
      <c r="G1000" s="73">
        <v>6519753</v>
      </c>
      <c r="H1000" s="72">
        <v>4.2392888289003814E-3</v>
      </c>
    </row>
    <row r="1001" spans="2:8" x14ac:dyDescent="0.25">
      <c r="B1001" s="67" t="s">
        <v>464</v>
      </c>
      <c r="C1001" s="67" t="s">
        <v>107</v>
      </c>
      <c r="D1001" s="67">
        <v>2005</v>
      </c>
      <c r="E1001" s="72">
        <v>9.4983510219508373E-3</v>
      </c>
      <c r="F1001" s="73">
        <v>28547.047039346671</v>
      </c>
      <c r="G1001" s="73">
        <v>6497015</v>
      </c>
      <c r="H1001" s="72">
        <v>4.3938711915158992E-3</v>
      </c>
    </row>
    <row r="1002" spans="2:8" x14ac:dyDescent="0.25">
      <c r="B1002" s="67" t="s">
        <v>464</v>
      </c>
      <c r="C1002" s="67" t="s">
        <v>107</v>
      </c>
      <c r="D1002" s="67">
        <v>2006</v>
      </c>
      <c r="E1002" s="72">
        <v>9.3303357011275921E-3</v>
      </c>
      <c r="F1002" s="73">
        <v>27870.095283031864</v>
      </c>
      <c r="G1002" s="73">
        <v>6560912</v>
      </c>
      <c r="H1002" s="72">
        <v>4.2478995729605673E-3</v>
      </c>
    </row>
    <row r="1003" spans="2:8" x14ac:dyDescent="0.25">
      <c r="B1003" s="67" t="s">
        <v>464</v>
      </c>
      <c r="C1003" s="67" t="s">
        <v>107</v>
      </c>
      <c r="D1003" s="67">
        <v>2007</v>
      </c>
      <c r="E1003" s="72">
        <v>9.240187298117767E-3</v>
      </c>
      <c r="F1003" s="73">
        <v>27849.268463228782</v>
      </c>
      <c r="G1003" s="73">
        <v>6567929</v>
      </c>
      <c r="H1003" s="72">
        <v>4.2401902431084106E-3</v>
      </c>
    </row>
    <row r="1004" spans="2:8" x14ac:dyDescent="0.25">
      <c r="B1004" s="67" t="s">
        <v>464</v>
      </c>
      <c r="C1004" s="67" t="s">
        <v>107</v>
      </c>
      <c r="D1004" s="67">
        <v>2008</v>
      </c>
      <c r="E1004" s="72">
        <v>9.2088372993320081E-3</v>
      </c>
      <c r="F1004" s="73">
        <v>26027.480180502716</v>
      </c>
      <c r="G1004" s="73">
        <v>6641293</v>
      </c>
      <c r="H1004" s="72">
        <v>3.919038081967279E-3</v>
      </c>
    </row>
    <row r="1005" spans="2:8" x14ac:dyDescent="0.25">
      <c r="B1005" s="67" t="s">
        <v>464</v>
      </c>
      <c r="C1005" s="67" t="s">
        <v>107</v>
      </c>
      <c r="D1005" s="67">
        <v>2009</v>
      </c>
      <c r="E1005" s="72">
        <v>9.1830062958691162E-3</v>
      </c>
      <c r="F1005" s="73">
        <v>24787.96438462838</v>
      </c>
      <c r="G1005" s="73">
        <v>6527069</v>
      </c>
      <c r="H1005" s="72">
        <v>3.7977175336477032E-3</v>
      </c>
    </row>
    <row r="1006" spans="2:8" x14ac:dyDescent="0.25">
      <c r="B1006" s="67" t="s">
        <v>464</v>
      </c>
      <c r="C1006" s="67" t="s">
        <v>107</v>
      </c>
      <c r="D1006" s="67">
        <v>2010</v>
      </c>
      <c r="E1006" s="72">
        <v>9.5694978693078008E-3</v>
      </c>
      <c r="F1006" s="73">
        <v>25968.909049404356</v>
      </c>
      <c r="G1006" s="73">
        <v>6735067</v>
      </c>
      <c r="H1006" s="72">
        <v>3.8557759038483738E-3</v>
      </c>
    </row>
    <row r="1007" spans="2:8" x14ac:dyDescent="0.25">
      <c r="B1007" s="67" t="s">
        <v>464</v>
      </c>
      <c r="C1007" s="67" t="s">
        <v>107</v>
      </c>
      <c r="D1007" s="67">
        <v>2011</v>
      </c>
      <c r="E1007" s="72">
        <v>9.5417430439825781E-3</v>
      </c>
      <c r="F1007" s="73">
        <v>25519.305895444009</v>
      </c>
      <c r="G1007" s="73">
        <v>6815590</v>
      </c>
      <c r="H1007" s="72">
        <v>3.7442548474077826E-3</v>
      </c>
    </row>
    <row r="1008" spans="2:8" x14ac:dyDescent="0.25">
      <c r="B1008" s="67" t="s">
        <v>464</v>
      </c>
      <c r="C1008" s="67" t="s">
        <v>107</v>
      </c>
      <c r="D1008" s="67">
        <v>2012</v>
      </c>
      <c r="E1008" s="72">
        <v>1.0372475004340968E-2</v>
      </c>
      <c r="F1008" s="73">
        <v>27652.935381772986</v>
      </c>
      <c r="G1008" s="73">
        <v>6794407</v>
      </c>
      <c r="H1008" s="72">
        <v>4.0699556829275878E-3</v>
      </c>
    </row>
    <row r="1009" spans="2:8" x14ac:dyDescent="0.25">
      <c r="B1009" s="67" t="s">
        <v>464</v>
      </c>
      <c r="C1009" s="67" t="s">
        <v>107</v>
      </c>
      <c r="D1009" s="67">
        <v>2013</v>
      </c>
      <c r="E1009" s="72">
        <v>9.9421586085196492E-3</v>
      </c>
      <c r="F1009" s="73">
        <v>27465.610842379872</v>
      </c>
      <c r="G1009" s="73">
        <v>6973710</v>
      </c>
      <c r="H1009" s="72">
        <v>3.9384503861473836E-3</v>
      </c>
    </row>
    <row r="1010" spans="2:8" x14ac:dyDescent="0.25">
      <c r="B1010" s="67" t="s">
        <v>464</v>
      </c>
      <c r="C1010" s="67" t="s">
        <v>107</v>
      </c>
      <c r="D1010" s="67">
        <v>2014</v>
      </c>
      <c r="E1010" s="72">
        <v>9.8863571439417545E-3</v>
      </c>
      <c r="F1010" s="73">
        <v>27895.641908060374</v>
      </c>
      <c r="G1010" s="73">
        <v>7173730</v>
      </c>
      <c r="H1010" s="72">
        <v>3.8885826352623217E-3</v>
      </c>
    </row>
    <row r="1011" spans="2:8" x14ac:dyDescent="0.25">
      <c r="B1011" s="67" t="s">
        <v>464</v>
      </c>
      <c r="C1011" s="67" t="s">
        <v>107</v>
      </c>
      <c r="D1011" s="67">
        <v>2015</v>
      </c>
      <c r="E1011" s="72">
        <v>9.7743085162740068E-3</v>
      </c>
      <c r="F1011" s="73">
        <v>28076.036560017979</v>
      </c>
      <c r="G1011" s="73">
        <v>7258314</v>
      </c>
      <c r="H1011" s="72">
        <v>3.8681209658355891E-3</v>
      </c>
    </row>
    <row r="1012" spans="2:8" x14ac:dyDescent="0.25">
      <c r="B1012" s="67" t="s">
        <v>464</v>
      </c>
      <c r="C1012" s="67" t="s">
        <v>107</v>
      </c>
      <c r="D1012" s="67">
        <v>2016</v>
      </c>
      <c r="E1012" s="72">
        <v>9.5115528582216339E-3</v>
      </c>
      <c r="F1012" s="73">
        <v>27408.747528178632</v>
      </c>
      <c r="G1012" s="73">
        <v>7348911</v>
      </c>
      <c r="H1012" s="72">
        <v>3.729633891086534E-3</v>
      </c>
    </row>
    <row r="1013" spans="2:8" x14ac:dyDescent="0.25">
      <c r="B1013" s="67" t="s">
        <v>464</v>
      </c>
      <c r="C1013" s="67" t="s">
        <v>107</v>
      </c>
      <c r="D1013" s="67">
        <v>2017</v>
      </c>
      <c r="E1013" s="72">
        <v>9.2936125360461239E-3</v>
      </c>
      <c r="F1013" s="73">
        <v>27089.690960169839</v>
      </c>
      <c r="G1013" s="73">
        <v>7408771</v>
      </c>
      <c r="H1013" s="72">
        <v>3.6564351847519433E-3</v>
      </c>
    </row>
    <row r="1014" spans="2:8" x14ac:dyDescent="0.25">
      <c r="B1014" s="67" t="s">
        <v>464</v>
      </c>
      <c r="C1014" s="67" t="s">
        <v>107</v>
      </c>
      <c r="D1014" s="67">
        <v>2018</v>
      </c>
      <c r="E1014" s="72">
        <v>9.2704551312020374E-3</v>
      </c>
      <c r="F1014" s="73">
        <v>28126.347647598963</v>
      </c>
      <c r="G1014" s="73">
        <v>7552902</v>
      </c>
      <c r="H1014" s="72">
        <v>3.7239126957557458E-3</v>
      </c>
    </row>
    <row r="1015" spans="2:8" x14ac:dyDescent="0.25">
      <c r="B1015" s="67" t="s">
        <v>464</v>
      </c>
      <c r="C1015" s="67" t="s">
        <v>107</v>
      </c>
      <c r="D1015" s="67">
        <v>2019</v>
      </c>
      <c r="E1015" s="72">
        <v>9.1640010899592013E-3</v>
      </c>
      <c r="F1015" s="73">
        <v>27309.969552226656</v>
      </c>
      <c r="G1015" s="73">
        <v>7460380</v>
      </c>
      <c r="H1015" s="72">
        <v>3.6606673590657119E-3</v>
      </c>
    </row>
    <row r="1016" spans="2:8" x14ac:dyDescent="0.25">
      <c r="B1016" s="67" t="s">
        <v>464</v>
      </c>
      <c r="C1016" s="67" t="s">
        <v>107</v>
      </c>
      <c r="D1016" s="67">
        <v>2020</v>
      </c>
      <c r="E1016" s="72">
        <v>9.0651978041186056E-3</v>
      </c>
      <c r="F1016" s="73">
        <v>23375.183645381483</v>
      </c>
      <c r="G1016" s="73">
        <v>6400888</v>
      </c>
      <c r="H1016" s="72">
        <v>3.6518657482182914E-3</v>
      </c>
    </row>
    <row r="1017" spans="2:8" x14ac:dyDescent="0.25">
      <c r="B1017" s="67" t="s">
        <v>464</v>
      </c>
      <c r="C1017" s="67" t="s">
        <v>122</v>
      </c>
      <c r="D1017" s="67">
        <v>1982</v>
      </c>
      <c r="E1017" s="72">
        <v>0.30309373429365916</v>
      </c>
      <c r="F1017" s="73">
        <v>686816.7668778518</v>
      </c>
      <c r="G1017" s="73">
        <v>4887757</v>
      </c>
      <c r="H1017" s="72">
        <v>0.14051778083031782</v>
      </c>
    </row>
    <row r="1018" spans="2:8" x14ac:dyDescent="0.25">
      <c r="B1018" s="67" t="s">
        <v>464</v>
      </c>
      <c r="C1018" s="67" t="s">
        <v>122</v>
      </c>
      <c r="D1018" s="67">
        <v>1983</v>
      </c>
      <c r="E1018" s="72">
        <v>0.32258346199504823</v>
      </c>
      <c r="F1018" s="73">
        <v>720325.32221686072</v>
      </c>
      <c r="G1018" s="73">
        <v>4795353</v>
      </c>
      <c r="H1018" s="72">
        <v>0.15021320061669302</v>
      </c>
    </row>
    <row r="1019" spans="2:8" x14ac:dyDescent="0.25">
      <c r="B1019" s="67" t="s">
        <v>464</v>
      </c>
      <c r="C1019" s="67" t="s">
        <v>122</v>
      </c>
      <c r="D1019" s="67">
        <v>1984</v>
      </c>
      <c r="E1019" s="72">
        <v>0.30381521784719373</v>
      </c>
      <c r="F1019" s="73">
        <v>710895.70916455938</v>
      </c>
      <c r="G1019" s="73">
        <v>5006527</v>
      </c>
      <c r="H1019" s="72">
        <v>0.14199378314838998</v>
      </c>
    </row>
    <row r="1020" spans="2:8" x14ac:dyDescent="0.25">
      <c r="B1020" s="67" t="s">
        <v>464</v>
      </c>
      <c r="C1020" s="67" t="s">
        <v>122</v>
      </c>
      <c r="D1020" s="67">
        <v>1985</v>
      </c>
      <c r="E1020" s="72">
        <v>0.31359588148102702</v>
      </c>
      <c r="F1020" s="73">
        <v>733145.77624628565</v>
      </c>
      <c r="G1020" s="73">
        <v>5018612</v>
      </c>
      <c r="H1020" s="72">
        <v>0.14608536707884284</v>
      </c>
    </row>
    <row r="1021" spans="2:8" x14ac:dyDescent="0.25">
      <c r="B1021" s="67" t="s">
        <v>464</v>
      </c>
      <c r="C1021" s="67" t="s">
        <v>122</v>
      </c>
      <c r="D1021" s="67">
        <v>1986</v>
      </c>
      <c r="E1021" s="72">
        <v>0.32132205364162375</v>
      </c>
      <c r="F1021" s="73">
        <v>796566.36799508729</v>
      </c>
      <c r="G1021" s="73">
        <v>5300676</v>
      </c>
      <c r="H1021" s="72">
        <v>0.15027637380498021</v>
      </c>
    </row>
    <row r="1022" spans="2:8" x14ac:dyDescent="0.25">
      <c r="B1022" s="67" t="s">
        <v>464</v>
      </c>
      <c r="C1022" s="67" t="s">
        <v>122</v>
      </c>
      <c r="D1022" s="67">
        <v>1987</v>
      </c>
      <c r="E1022" s="72">
        <v>0.32525334827112085</v>
      </c>
      <c r="F1022" s="73">
        <v>804539.85196313087</v>
      </c>
      <c r="G1022" s="73">
        <v>5338657</v>
      </c>
      <c r="H1022" s="72">
        <v>0.15070079459368355</v>
      </c>
    </row>
    <row r="1023" spans="2:8" x14ac:dyDescent="0.25">
      <c r="B1023" s="67" t="s">
        <v>464</v>
      </c>
      <c r="C1023" s="67" t="s">
        <v>122</v>
      </c>
      <c r="D1023" s="67">
        <v>1988</v>
      </c>
      <c r="E1023" s="72">
        <v>0.35216097039891542</v>
      </c>
      <c r="F1023" s="73">
        <v>888275.33665152674</v>
      </c>
      <c r="G1023" s="73">
        <v>5498146</v>
      </c>
      <c r="H1023" s="72">
        <v>0.16155906675659881</v>
      </c>
    </row>
    <row r="1024" spans="2:8" x14ac:dyDescent="0.25">
      <c r="B1024" s="67" t="s">
        <v>464</v>
      </c>
      <c r="C1024" s="67" t="s">
        <v>122</v>
      </c>
      <c r="D1024" s="67">
        <v>1989</v>
      </c>
      <c r="E1024" s="72">
        <v>0.35684522463352064</v>
      </c>
      <c r="F1024" s="73">
        <v>918589.90671593498</v>
      </c>
      <c r="G1024" s="73">
        <v>5538702</v>
      </c>
      <c r="H1024" s="72">
        <v>0.16584931031059894</v>
      </c>
    </row>
    <row r="1025" spans="2:8" x14ac:dyDescent="0.25">
      <c r="B1025" s="67" t="s">
        <v>464</v>
      </c>
      <c r="C1025" s="67" t="s">
        <v>122</v>
      </c>
      <c r="D1025" s="67">
        <v>1990</v>
      </c>
      <c r="E1025" s="72">
        <v>0.36167854441126185</v>
      </c>
      <c r="F1025" s="73">
        <v>930095.07655781182</v>
      </c>
      <c r="G1025" s="73">
        <v>5574458</v>
      </c>
      <c r="H1025" s="72">
        <v>0.16684941864443356</v>
      </c>
    </row>
    <row r="1026" spans="2:8" x14ac:dyDescent="0.25">
      <c r="B1026" s="67" t="s">
        <v>464</v>
      </c>
      <c r="C1026" s="67" t="s">
        <v>122</v>
      </c>
      <c r="D1026" s="67">
        <v>1991</v>
      </c>
      <c r="E1026" s="72">
        <v>0.3645376266293805</v>
      </c>
      <c r="F1026" s="73">
        <v>931116.22290420218</v>
      </c>
      <c r="G1026" s="73">
        <v>5568548</v>
      </c>
      <c r="H1026" s="72">
        <v>0.16720987641737167</v>
      </c>
    </row>
    <row r="1027" spans="2:8" x14ac:dyDescent="0.25">
      <c r="B1027" s="67" t="s">
        <v>464</v>
      </c>
      <c r="C1027" s="67" t="s">
        <v>122</v>
      </c>
      <c r="D1027" s="67">
        <v>1992</v>
      </c>
      <c r="E1027" s="72">
        <v>0.36579775188088959</v>
      </c>
      <c r="F1027" s="73">
        <v>950367.06783592713</v>
      </c>
      <c r="G1027" s="73">
        <v>5635507</v>
      </c>
      <c r="H1027" s="72">
        <v>0.16863914246507494</v>
      </c>
    </row>
    <row r="1028" spans="2:8" x14ac:dyDescent="0.25">
      <c r="B1028" s="67" t="s">
        <v>464</v>
      </c>
      <c r="C1028" s="67" t="s">
        <v>122</v>
      </c>
      <c r="D1028" s="67">
        <v>1993</v>
      </c>
      <c r="E1028" s="72">
        <v>0.34872014724035211</v>
      </c>
      <c r="F1028" s="73">
        <v>935195.24982814561</v>
      </c>
      <c r="G1028" s="73">
        <v>5762251</v>
      </c>
      <c r="H1028" s="72">
        <v>0.16229686104061514</v>
      </c>
    </row>
    <row r="1029" spans="2:8" x14ac:dyDescent="0.25">
      <c r="B1029" s="67" t="s">
        <v>464</v>
      </c>
      <c r="C1029" s="67" t="s">
        <v>122</v>
      </c>
      <c r="D1029" s="67">
        <v>1994</v>
      </c>
      <c r="E1029" s="72">
        <v>0.34697103367151888</v>
      </c>
      <c r="F1029" s="73">
        <v>928518.08013527421</v>
      </c>
      <c r="G1029" s="73">
        <v>5763584</v>
      </c>
      <c r="H1029" s="72">
        <v>0.16110081507188481</v>
      </c>
    </row>
    <row r="1030" spans="2:8" x14ac:dyDescent="0.25">
      <c r="B1030" s="67" t="s">
        <v>464</v>
      </c>
      <c r="C1030" s="67" t="s">
        <v>122</v>
      </c>
      <c r="D1030" s="67">
        <v>1995</v>
      </c>
      <c r="E1030" s="72">
        <v>0.34008273304329223</v>
      </c>
      <c r="F1030" s="73">
        <v>920564.84883389203</v>
      </c>
      <c r="G1030" s="73">
        <v>5837945</v>
      </c>
      <c r="H1030" s="72">
        <v>0.157686454537323</v>
      </c>
    </row>
    <row r="1031" spans="2:8" x14ac:dyDescent="0.25">
      <c r="B1031" s="67" t="s">
        <v>464</v>
      </c>
      <c r="C1031" s="67" t="s">
        <v>122</v>
      </c>
      <c r="D1031" s="67">
        <v>1996</v>
      </c>
      <c r="E1031" s="72">
        <v>0.34136440825182313</v>
      </c>
      <c r="F1031" s="73">
        <v>956789.81802453997</v>
      </c>
      <c r="G1031" s="73">
        <v>5974675</v>
      </c>
      <c r="H1031" s="72">
        <v>0.16014089770984027</v>
      </c>
    </row>
    <row r="1032" spans="2:8" x14ac:dyDescent="0.25">
      <c r="B1032" s="67" t="s">
        <v>464</v>
      </c>
      <c r="C1032" s="67" t="s">
        <v>122</v>
      </c>
      <c r="D1032" s="67">
        <v>1997</v>
      </c>
      <c r="E1032" s="72">
        <v>0.34263116712838626</v>
      </c>
      <c r="F1032" s="73">
        <v>978990.09753209131</v>
      </c>
      <c r="G1032" s="73">
        <v>6116870</v>
      </c>
      <c r="H1032" s="72">
        <v>0.1600475565987329</v>
      </c>
    </row>
    <row r="1033" spans="2:8" x14ac:dyDescent="0.25">
      <c r="B1033" s="67" t="s">
        <v>464</v>
      </c>
      <c r="C1033" s="67" t="s">
        <v>122</v>
      </c>
      <c r="D1033" s="67">
        <v>1998</v>
      </c>
      <c r="E1033" s="72">
        <v>0.346842250413679</v>
      </c>
      <c r="F1033" s="73">
        <v>1009286.6697462769</v>
      </c>
      <c r="G1033" s="73">
        <v>6216008</v>
      </c>
      <c r="H1033" s="72">
        <v>0.16236894639554469</v>
      </c>
    </row>
    <row r="1034" spans="2:8" x14ac:dyDescent="0.25">
      <c r="B1034" s="67" t="s">
        <v>464</v>
      </c>
      <c r="C1034" s="67" t="s">
        <v>122</v>
      </c>
      <c r="D1034" s="67">
        <v>1999</v>
      </c>
      <c r="E1034" s="72">
        <v>0.3508726951335524</v>
      </c>
      <c r="F1034" s="73">
        <v>1031768.5281104313</v>
      </c>
      <c r="G1034" s="73">
        <v>6201141</v>
      </c>
      <c r="H1034" s="72">
        <v>0.16638365876706099</v>
      </c>
    </row>
    <row r="1035" spans="2:8" x14ac:dyDescent="0.25">
      <c r="B1035" s="67" t="s">
        <v>464</v>
      </c>
      <c r="C1035" s="67" t="s">
        <v>122</v>
      </c>
      <c r="D1035" s="67">
        <v>2000</v>
      </c>
      <c r="E1035" s="72">
        <v>0.3546406155376276</v>
      </c>
      <c r="F1035" s="73">
        <v>1067527.1231104382</v>
      </c>
      <c r="G1035" s="73">
        <v>6310904</v>
      </c>
      <c r="H1035" s="72">
        <v>0.1691559756114874</v>
      </c>
    </row>
    <row r="1036" spans="2:8" x14ac:dyDescent="0.25">
      <c r="B1036" s="67" t="s">
        <v>464</v>
      </c>
      <c r="C1036" s="67" t="s">
        <v>122</v>
      </c>
      <c r="D1036" s="67">
        <v>2001</v>
      </c>
      <c r="E1036" s="72">
        <v>0.35223163296309162</v>
      </c>
      <c r="F1036" s="73">
        <v>1061705.7460998078</v>
      </c>
      <c r="G1036" s="73">
        <v>6309000</v>
      </c>
      <c r="H1036" s="72">
        <v>0.16828431543823233</v>
      </c>
    </row>
    <row r="1037" spans="2:8" x14ac:dyDescent="0.25">
      <c r="B1037" s="67" t="s">
        <v>464</v>
      </c>
      <c r="C1037" s="67" t="s">
        <v>122</v>
      </c>
      <c r="D1037" s="67">
        <v>2002</v>
      </c>
      <c r="E1037" s="72">
        <v>0.35168327013304196</v>
      </c>
      <c r="F1037" s="73">
        <v>1050042.8956822418</v>
      </c>
      <c r="G1037" s="73">
        <v>6304620</v>
      </c>
      <c r="H1037" s="72">
        <v>0.16655133785735568</v>
      </c>
    </row>
    <row r="1038" spans="2:8" x14ac:dyDescent="0.25">
      <c r="B1038" s="67" t="s">
        <v>464</v>
      </c>
      <c r="C1038" s="67" t="s">
        <v>122</v>
      </c>
      <c r="D1038" s="67">
        <v>2003</v>
      </c>
      <c r="E1038" s="72">
        <v>0.34822465518469131</v>
      </c>
      <c r="F1038" s="73">
        <v>1056435.9497322473</v>
      </c>
      <c r="G1038" s="73">
        <v>6382794</v>
      </c>
      <c r="H1038" s="72">
        <v>0.16551308874017354</v>
      </c>
    </row>
    <row r="1039" spans="2:8" x14ac:dyDescent="0.25">
      <c r="B1039" s="67" t="s">
        <v>464</v>
      </c>
      <c r="C1039" s="67" t="s">
        <v>122</v>
      </c>
      <c r="D1039" s="67">
        <v>2004</v>
      </c>
      <c r="E1039" s="72">
        <v>0.34930812551302237</v>
      </c>
      <c r="F1039" s="73">
        <v>1090248.2955668524</v>
      </c>
      <c r="G1039" s="73">
        <v>6519753</v>
      </c>
      <c r="H1039" s="72">
        <v>0.1672223312089971</v>
      </c>
    </row>
    <row r="1040" spans="2:8" x14ac:dyDescent="0.25">
      <c r="B1040" s="67" t="s">
        <v>464</v>
      </c>
      <c r="C1040" s="67" t="s">
        <v>122</v>
      </c>
      <c r="D1040" s="67">
        <v>2005</v>
      </c>
      <c r="E1040" s="72">
        <v>0.34292052526870564</v>
      </c>
      <c r="F1040" s="73">
        <v>1030638.7227614379</v>
      </c>
      <c r="G1040" s="73">
        <v>6497015</v>
      </c>
      <c r="H1040" s="72">
        <v>0.1586326524967909</v>
      </c>
    </row>
    <row r="1041" spans="2:8" x14ac:dyDescent="0.25">
      <c r="B1041" s="67" t="s">
        <v>464</v>
      </c>
      <c r="C1041" s="67" t="s">
        <v>122</v>
      </c>
      <c r="D1041" s="67">
        <v>2006</v>
      </c>
      <c r="E1041" s="72">
        <v>0.35059860388204811</v>
      </c>
      <c r="F1041" s="73">
        <v>1047252.4043384369</v>
      </c>
      <c r="G1041" s="73">
        <v>6560912</v>
      </c>
      <c r="H1041" s="72">
        <v>0.15961994374233901</v>
      </c>
    </row>
    <row r="1042" spans="2:8" x14ac:dyDescent="0.25">
      <c r="B1042" s="67" t="s">
        <v>464</v>
      </c>
      <c r="C1042" s="67" t="s">
        <v>122</v>
      </c>
      <c r="D1042" s="67">
        <v>2007</v>
      </c>
      <c r="E1042" s="72">
        <v>0.35562548467595129</v>
      </c>
      <c r="F1042" s="73">
        <v>1071829.9614039052</v>
      </c>
      <c r="G1042" s="73">
        <v>6567929</v>
      </c>
      <c r="H1042" s="72">
        <v>0.16319146589494271</v>
      </c>
    </row>
    <row r="1043" spans="2:8" x14ac:dyDescent="0.25">
      <c r="B1043" s="67" t="s">
        <v>464</v>
      </c>
      <c r="C1043" s="67" t="s">
        <v>122</v>
      </c>
      <c r="D1043" s="67">
        <v>2008</v>
      </c>
      <c r="E1043" s="72">
        <v>0.3536648617741639</v>
      </c>
      <c r="F1043" s="73">
        <v>999583.86505916412</v>
      </c>
      <c r="G1043" s="73">
        <v>6641293</v>
      </c>
      <c r="H1043" s="72">
        <v>0.15051042998090344</v>
      </c>
    </row>
    <row r="1044" spans="2:8" x14ac:dyDescent="0.25">
      <c r="B1044" s="67" t="s">
        <v>464</v>
      </c>
      <c r="C1044" s="67" t="s">
        <v>122</v>
      </c>
      <c r="D1044" s="67">
        <v>2009</v>
      </c>
      <c r="E1044" s="72">
        <v>0.35453786254212633</v>
      </c>
      <c r="F1044" s="73">
        <v>957014.68849583785</v>
      </c>
      <c r="G1044" s="73">
        <v>6527069</v>
      </c>
      <c r="H1044" s="72">
        <v>0.14662242554749119</v>
      </c>
    </row>
    <row r="1045" spans="2:8" x14ac:dyDescent="0.25">
      <c r="B1045" s="67" t="s">
        <v>464</v>
      </c>
      <c r="C1045" s="67" t="s">
        <v>122</v>
      </c>
      <c r="D1045" s="67">
        <v>2010</v>
      </c>
      <c r="E1045" s="72">
        <v>0.36792376230434437</v>
      </c>
      <c r="F1045" s="73">
        <v>998440.96846925851</v>
      </c>
      <c r="G1045" s="73">
        <v>6735067</v>
      </c>
      <c r="H1045" s="72">
        <v>0.14824514269409028</v>
      </c>
    </row>
    <row r="1046" spans="2:8" x14ac:dyDescent="0.25">
      <c r="B1046" s="67" t="s">
        <v>464</v>
      </c>
      <c r="C1046" s="67" t="s">
        <v>122</v>
      </c>
      <c r="D1046" s="67">
        <v>2011</v>
      </c>
      <c r="E1046" s="72">
        <v>0.37236160684803382</v>
      </c>
      <c r="F1046" s="73">
        <v>995877.76626060484</v>
      </c>
      <c r="G1046" s="73">
        <v>6815590</v>
      </c>
      <c r="H1046" s="72">
        <v>0.14611761656153097</v>
      </c>
    </row>
    <row r="1047" spans="2:8" x14ac:dyDescent="0.25">
      <c r="B1047" s="67" t="s">
        <v>464</v>
      </c>
      <c r="C1047" s="67" t="s">
        <v>122</v>
      </c>
      <c r="D1047" s="67">
        <v>2012</v>
      </c>
      <c r="E1047" s="72">
        <v>0.37203603661426371</v>
      </c>
      <c r="F1047" s="73">
        <v>991845.09732533409</v>
      </c>
      <c r="G1047" s="73">
        <v>6794407</v>
      </c>
      <c r="H1047" s="72">
        <v>0.14597964139112274</v>
      </c>
    </row>
    <row r="1048" spans="2:8" x14ac:dyDescent="0.25">
      <c r="B1048" s="67" t="s">
        <v>464</v>
      </c>
      <c r="C1048" s="67" t="s">
        <v>122</v>
      </c>
      <c r="D1048" s="67">
        <v>2013</v>
      </c>
      <c r="E1048" s="72">
        <v>0.35956777866140316</v>
      </c>
      <c r="F1048" s="73">
        <v>993320.37126327271</v>
      </c>
      <c r="G1048" s="73">
        <v>6973710</v>
      </c>
      <c r="H1048" s="72">
        <v>0.14243786610903991</v>
      </c>
    </row>
    <row r="1049" spans="2:8" x14ac:dyDescent="0.25">
      <c r="B1049" s="67" t="s">
        <v>464</v>
      </c>
      <c r="C1049" s="67" t="s">
        <v>122</v>
      </c>
      <c r="D1049" s="67">
        <v>2014</v>
      </c>
      <c r="E1049" s="72">
        <v>0.35771352701635534</v>
      </c>
      <c r="F1049" s="73">
        <v>1009335.2192351588</v>
      </c>
      <c r="G1049" s="73">
        <v>7173730</v>
      </c>
      <c r="H1049" s="72">
        <v>0.14069880232949369</v>
      </c>
    </row>
    <row r="1050" spans="2:8" x14ac:dyDescent="0.25">
      <c r="B1050" s="67" t="s">
        <v>464</v>
      </c>
      <c r="C1050" s="67" t="s">
        <v>122</v>
      </c>
      <c r="D1050" s="67">
        <v>2015</v>
      </c>
      <c r="E1050" s="72">
        <v>0.35890828858122076</v>
      </c>
      <c r="F1050" s="73">
        <v>1030939.6531859331</v>
      </c>
      <c r="G1050" s="73">
        <v>7258314</v>
      </c>
      <c r="H1050" s="72">
        <v>0.14203569219875761</v>
      </c>
    </row>
    <row r="1051" spans="2:8" x14ac:dyDescent="0.25">
      <c r="B1051" s="67" t="s">
        <v>464</v>
      </c>
      <c r="C1051" s="67" t="s">
        <v>122</v>
      </c>
      <c r="D1051" s="67">
        <v>2016</v>
      </c>
      <c r="E1051" s="72">
        <v>0.35196108776430685</v>
      </c>
      <c r="F1051" s="73">
        <v>1014220.5734509962</v>
      </c>
      <c r="G1051" s="73">
        <v>7348911</v>
      </c>
      <c r="H1051" s="72">
        <v>0.13800964162594923</v>
      </c>
    </row>
    <row r="1052" spans="2:8" x14ac:dyDescent="0.25">
      <c r="B1052" s="67" t="s">
        <v>464</v>
      </c>
      <c r="C1052" s="67" t="s">
        <v>122</v>
      </c>
      <c r="D1052" s="67">
        <v>2017</v>
      </c>
      <c r="E1052" s="72">
        <v>0.34332001317331068</v>
      </c>
      <c r="F1052" s="73">
        <v>1000733.8934385144</v>
      </c>
      <c r="G1052" s="73">
        <v>7408771</v>
      </c>
      <c r="H1052" s="72">
        <v>0.13507421047816356</v>
      </c>
    </row>
    <row r="1053" spans="2:8" x14ac:dyDescent="0.25">
      <c r="B1053" s="67" t="s">
        <v>464</v>
      </c>
      <c r="C1053" s="67" t="s">
        <v>122</v>
      </c>
      <c r="D1053" s="67">
        <v>2018</v>
      </c>
      <c r="E1053" s="72">
        <v>0.33829550236442701</v>
      </c>
      <c r="F1053" s="73">
        <v>1026380.7733771172</v>
      </c>
      <c r="G1053" s="73">
        <v>7552902</v>
      </c>
      <c r="H1053" s="72">
        <v>0.13589224027759358</v>
      </c>
    </row>
    <row r="1054" spans="2:8" x14ac:dyDescent="0.25">
      <c r="B1054" s="67" t="s">
        <v>464</v>
      </c>
      <c r="C1054" s="67" t="s">
        <v>122</v>
      </c>
      <c r="D1054" s="67">
        <v>2019</v>
      </c>
      <c r="E1054" s="72">
        <v>0.33678868491926411</v>
      </c>
      <c r="F1054" s="73">
        <v>1003676.084320556</v>
      </c>
      <c r="G1054" s="73">
        <v>7460380</v>
      </c>
      <c r="H1054" s="72">
        <v>0.1345341771224195</v>
      </c>
    </row>
    <row r="1055" spans="2:8" x14ac:dyDescent="0.25">
      <c r="B1055" s="67" t="s">
        <v>464</v>
      </c>
      <c r="C1055" s="67" t="s">
        <v>122</v>
      </c>
      <c r="D1055" s="67">
        <v>2020</v>
      </c>
      <c r="E1055" s="72">
        <v>0.33723196939669353</v>
      </c>
      <c r="F1055" s="73">
        <v>869573.87870344624</v>
      </c>
      <c r="G1055" s="73">
        <v>6400888</v>
      </c>
      <c r="H1055" s="72">
        <v>0.13585206907282962</v>
      </c>
    </row>
    <row r="1056" spans="2:8" x14ac:dyDescent="0.25">
      <c r="B1056" s="67" t="s">
        <v>464</v>
      </c>
      <c r="C1056" s="67" t="s">
        <v>128</v>
      </c>
      <c r="D1056" s="67">
        <v>1982</v>
      </c>
      <c r="E1056" s="72">
        <v>4.4892099969737427E-2</v>
      </c>
      <c r="F1056" s="73">
        <v>101726.44126552438</v>
      </c>
      <c r="G1056" s="73">
        <v>4887757</v>
      </c>
      <c r="H1056" s="72">
        <v>2.0812499734648097E-2</v>
      </c>
    </row>
    <row r="1057" spans="2:8" x14ac:dyDescent="0.25">
      <c r="B1057" s="67" t="s">
        <v>464</v>
      </c>
      <c r="C1057" s="67" t="s">
        <v>128</v>
      </c>
      <c r="D1057" s="67">
        <v>1983</v>
      </c>
      <c r="E1057" s="72">
        <v>4.4451336513554832E-2</v>
      </c>
      <c r="F1057" s="73">
        <v>99259.345470066284</v>
      </c>
      <c r="G1057" s="73">
        <v>4795353</v>
      </c>
      <c r="H1057" s="72">
        <v>2.0699069593013545E-2</v>
      </c>
    </row>
    <row r="1058" spans="2:8" x14ac:dyDescent="0.25">
      <c r="B1058" s="67" t="s">
        <v>464</v>
      </c>
      <c r="C1058" s="67" t="s">
        <v>128</v>
      </c>
      <c r="D1058" s="67">
        <v>1984</v>
      </c>
      <c r="E1058" s="72">
        <v>5.0100186844067057E-2</v>
      </c>
      <c r="F1058" s="73">
        <v>117229.17669549829</v>
      </c>
      <c r="G1058" s="73">
        <v>5006527</v>
      </c>
      <c r="H1058" s="72">
        <v>2.3415269046885852E-2</v>
      </c>
    </row>
    <row r="1059" spans="2:8" x14ac:dyDescent="0.25">
      <c r="B1059" s="67" t="s">
        <v>464</v>
      </c>
      <c r="C1059" s="67" t="s">
        <v>128</v>
      </c>
      <c r="D1059" s="67">
        <v>1985</v>
      </c>
      <c r="E1059" s="72">
        <v>5.1369934644168384E-2</v>
      </c>
      <c r="F1059" s="73">
        <v>120096.12636669265</v>
      </c>
      <c r="G1059" s="73">
        <v>5018612</v>
      </c>
      <c r="H1059" s="72">
        <v>2.3930147691571424E-2</v>
      </c>
    </row>
    <row r="1060" spans="2:8" x14ac:dyDescent="0.25">
      <c r="B1060" s="67" t="s">
        <v>464</v>
      </c>
      <c r="C1060" s="67" t="s">
        <v>128</v>
      </c>
      <c r="D1060" s="67">
        <v>1986</v>
      </c>
      <c r="E1060" s="72">
        <v>5.1136578709593622E-2</v>
      </c>
      <c r="F1060" s="73">
        <v>126769.01044528646</v>
      </c>
      <c r="G1060" s="73">
        <v>5300676</v>
      </c>
      <c r="H1060" s="72">
        <v>2.3915630845063245E-2</v>
      </c>
    </row>
    <row r="1061" spans="2:8" x14ac:dyDescent="0.25">
      <c r="B1061" s="67" t="s">
        <v>464</v>
      </c>
      <c r="C1061" s="67" t="s">
        <v>128</v>
      </c>
      <c r="D1061" s="67">
        <v>1987</v>
      </c>
      <c r="E1061" s="72">
        <v>5.1121765867672773E-2</v>
      </c>
      <c r="F1061" s="73">
        <v>126453.72649319215</v>
      </c>
      <c r="G1061" s="73">
        <v>5338657</v>
      </c>
      <c r="H1061" s="72">
        <v>2.3686430218909392E-2</v>
      </c>
    </row>
    <row r="1062" spans="2:8" x14ac:dyDescent="0.25">
      <c r="B1062" s="67" t="s">
        <v>464</v>
      </c>
      <c r="C1062" s="67" t="s">
        <v>128</v>
      </c>
      <c r="D1062" s="67">
        <v>1988</v>
      </c>
      <c r="E1062" s="72">
        <v>4.9494794380970458E-2</v>
      </c>
      <c r="F1062" s="73">
        <v>124843.49157560713</v>
      </c>
      <c r="G1062" s="73">
        <v>5498146</v>
      </c>
      <c r="H1062" s="72">
        <v>2.2706470794992918E-2</v>
      </c>
    </row>
    <row r="1063" spans="2:8" x14ac:dyDescent="0.25">
      <c r="B1063" s="67" t="s">
        <v>464</v>
      </c>
      <c r="C1063" s="67" t="s">
        <v>128</v>
      </c>
      <c r="D1063" s="67">
        <v>1989</v>
      </c>
      <c r="E1063" s="72">
        <v>5.0039750632526081E-2</v>
      </c>
      <c r="F1063" s="73">
        <v>128812.17595899674</v>
      </c>
      <c r="G1063" s="73">
        <v>5538702</v>
      </c>
      <c r="H1063" s="72">
        <v>2.3256744262283247E-2</v>
      </c>
    </row>
    <row r="1064" spans="2:8" x14ac:dyDescent="0.25">
      <c r="B1064" s="67" t="s">
        <v>464</v>
      </c>
      <c r="C1064" s="67" t="s">
        <v>128</v>
      </c>
      <c r="D1064" s="67">
        <v>1990</v>
      </c>
      <c r="E1064" s="72">
        <v>5.142811434295768E-2</v>
      </c>
      <c r="F1064" s="73">
        <v>132252.89884115037</v>
      </c>
      <c r="G1064" s="73">
        <v>5574458</v>
      </c>
      <c r="H1064" s="72">
        <v>2.3724799584309429E-2</v>
      </c>
    </row>
    <row r="1065" spans="2:8" x14ac:dyDescent="0.25">
      <c r="B1065" s="67" t="s">
        <v>464</v>
      </c>
      <c r="C1065" s="67" t="s">
        <v>128</v>
      </c>
      <c r="D1065" s="67">
        <v>1991</v>
      </c>
      <c r="E1065" s="72">
        <v>5.1117274600084334E-2</v>
      </c>
      <c r="F1065" s="73">
        <v>130565.73635724481</v>
      </c>
      <c r="G1065" s="73">
        <v>5568548</v>
      </c>
      <c r="H1065" s="72">
        <v>2.3446998455835311E-2</v>
      </c>
    </row>
    <row r="1066" spans="2:8" x14ac:dyDescent="0.25">
      <c r="B1066" s="67" t="s">
        <v>464</v>
      </c>
      <c r="C1066" s="67" t="s">
        <v>128</v>
      </c>
      <c r="D1066" s="67">
        <v>1992</v>
      </c>
      <c r="E1066" s="72">
        <v>5.0854574364834072E-2</v>
      </c>
      <c r="F1066" s="73">
        <v>132123.59145632136</v>
      </c>
      <c r="G1066" s="73">
        <v>5635507</v>
      </c>
      <c r="H1066" s="72">
        <v>2.3444845593541336E-2</v>
      </c>
    </row>
    <row r="1067" spans="2:8" x14ac:dyDescent="0.25">
      <c r="B1067" s="67" t="s">
        <v>464</v>
      </c>
      <c r="C1067" s="67" t="s">
        <v>128</v>
      </c>
      <c r="D1067" s="67">
        <v>1993</v>
      </c>
      <c r="E1067" s="72">
        <v>5.4963818196601351E-2</v>
      </c>
      <c r="F1067" s="73">
        <v>147401.58289291812</v>
      </c>
      <c r="G1067" s="73">
        <v>5762251</v>
      </c>
      <c r="H1067" s="72">
        <v>2.5580555739921448E-2</v>
      </c>
    </row>
    <row r="1068" spans="2:8" x14ac:dyDescent="0.25">
      <c r="B1068" s="67" t="s">
        <v>464</v>
      </c>
      <c r="C1068" s="67" t="s">
        <v>128</v>
      </c>
      <c r="D1068" s="67">
        <v>1994</v>
      </c>
      <c r="E1068" s="72">
        <v>5.4668431113071604E-2</v>
      </c>
      <c r="F1068" s="73">
        <v>146296.43911189531</v>
      </c>
      <c r="G1068" s="73">
        <v>5763584</v>
      </c>
      <c r="H1068" s="72">
        <v>2.5382893545386916E-2</v>
      </c>
    </row>
    <row r="1069" spans="2:8" x14ac:dyDescent="0.25">
      <c r="B1069" s="67" t="s">
        <v>464</v>
      </c>
      <c r="C1069" s="67" t="s">
        <v>128</v>
      </c>
      <c r="D1069" s="67">
        <v>1995</v>
      </c>
      <c r="E1069" s="72">
        <v>4.8898081449254692E-2</v>
      </c>
      <c r="F1069" s="73">
        <v>132361.48320376579</v>
      </c>
      <c r="G1069" s="73">
        <v>5837945</v>
      </c>
      <c r="H1069" s="72">
        <v>2.2672615655640091E-2</v>
      </c>
    </row>
    <row r="1070" spans="2:8" x14ac:dyDescent="0.25">
      <c r="B1070" s="67" t="s">
        <v>464</v>
      </c>
      <c r="C1070" s="67" t="s">
        <v>128</v>
      </c>
      <c r="D1070" s="67">
        <v>1996</v>
      </c>
      <c r="E1070" s="72">
        <v>4.8044641242807662E-2</v>
      </c>
      <c r="F1070" s="73">
        <v>134661.44226099103</v>
      </c>
      <c r="G1070" s="73">
        <v>5974675</v>
      </c>
      <c r="H1070" s="72">
        <v>2.2538705831026965E-2</v>
      </c>
    </row>
    <row r="1071" spans="2:8" x14ac:dyDescent="0.25">
      <c r="B1071" s="67" t="s">
        <v>464</v>
      </c>
      <c r="C1071" s="67" t="s">
        <v>128</v>
      </c>
      <c r="D1071" s="67">
        <v>1997</v>
      </c>
      <c r="E1071" s="72">
        <v>4.7201133503922854E-2</v>
      </c>
      <c r="F1071" s="73">
        <v>134866.42992788716</v>
      </c>
      <c r="G1071" s="73">
        <v>6116870</v>
      </c>
      <c r="H1071" s="72">
        <v>2.2048274677717063E-2</v>
      </c>
    </row>
    <row r="1072" spans="2:8" x14ac:dyDescent="0.25">
      <c r="B1072" s="67" t="s">
        <v>464</v>
      </c>
      <c r="C1072" s="67" t="s">
        <v>128</v>
      </c>
      <c r="D1072" s="67">
        <v>1998</v>
      </c>
      <c r="E1072" s="72">
        <v>4.6235521235521236E-2</v>
      </c>
      <c r="F1072" s="73">
        <v>134542.1303088803</v>
      </c>
      <c r="G1072" s="73">
        <v>6216008</v>
      </c>
      <c r="H1072" s="72">
        <v>2.1644459001481386E-2</v>
      </c>
    </row>
    <row r="1073" spans="2:8" x14ac:dyDescent="0.25">
      <c r="B1073" s="67" t="s">
        <v>464</v>
      </c>
      <c r="C1073" s="67" t="s">
        <v>128</v>
      </c>
      <c r="D1073" s="67">
        <v>1999</v>
      </c>
      <c r="E1073" s="72">
        <v>4.5311329856496128E-2</v>
      </c>
      <c r="F1073" s="73">
        <v>133241.49972675566</v>
      </c>
      <c r="G1073" s="73">
        <v>6201141</v>
      </c>
      <c r="H1073" s="72">
        <v>2.1486610242656256E-2</v>
      </c>
    </row>
    <row r="1074" spans="2:8" x14ac:dyDescent="0.25">
      <c r="B1074" s="67" t="s">
        <v>464</v>
      </c>
      <c r="C1074" s="67" t="s">
        <v>128</v>
      </c>
      <c r="D1074" s="67">
        <v>2000</v>
      </c>
      <c r="E1074" s="72">
        <v>4.4459496710023721E-2</v>
      </c>
      <c r="F1074" s="73">
        <v>133830.46537362525</v>
      </c>
      <c r="G1074" s="73">
        <v>6310904</v>
      </c>
      <c r="H1074" s="72">
        <v>2.1206227407931613E-2</v>
      </c>
    </row>
    <row r="1075" spans="2:8" x14ac:dyDescent="0.25">
      <c r="B1075" s="67" t="s">
        <v>464</v>
      </c>
      <c r="C1075" s="67" t="s">
        <v>128</v>
      </c>
      <c r="D1075" s="67">
        <v>2001</v>
      </c>
      <c r="E1075" s="72">
        <v>4.4131109466373428E-2</v>
      </c>
      <c r="F1075" s="73">
        <v>133021.1375623889</v>
      </c>
      <c r="G1075" s="73">
        <v>6309000</v>
      </c>
      <c r="H1075" s="72">
        <v>2.1084345785764607E-2</v>
      </c>
    </row>
    <row r="1076" spans="2:8" x14ac:dyDescent="0.25">
      <c r="B1076" s="67" t="s">
        <v>464</v>
      </c>
      <c r="C1076" s="67" t="s">
        <v>128</v>
      </c>
      <c r="D1076" s="67">
        <v>2002</v>
      </c>
      <c r="E1076" s="72">
        <v>4.3036184844784373E-2</v>
      </c>
      <c r="F1076" s="73">
        <v>128495.84837071793</v>
      </c>
      <c r="G1076" s="73">
        <v>6304620</v>
      </c>
      <c r="H1076" s="72">
        <v>2.0381220179918523E-2</v>
      </c>
    </row>
    <row r="1077" spans="2:8" x14ac:dyDescent="0.25">
      <c r="B1077" s="67" t="s">
        <v>464</v>
      </c>
      <c r="C1077" s="67" t="s">
        <v>128</v>
      </c>
      <c r="D1077" s="67">
        <v>2003</v>
      </c>
      <c r="E1077" s="72">
        <v>4.6721622633757294E-2</v>
      </c>
      <c r="F1077" s="73">
        <v>141742.98414897229</v>
      </c>
      <c r="G1077" s="73">
        <v>6382794</v>
      </c>
      <c r="H1077" s="72">
        <v>2.2207043521845181E-2</v>
      </c>
    </row>
    <row r="1078" spans="2:8" x14ac:dyDescent="0.25">
      <c r="B1078" s="67" t="s">
        <v>464</v>
      </c>
      <c r="C1078" s="67" t="s">
        <v>128</v>
      </c>
      <c r="D1078" s="67">
        <v>2004</v>
      </c>
      <c r="E1078" s="72">
        <v>4.6281436297688085E-2</v>
      </c>
      <c r="F1078" s="73">
        <v>144451.99912207364</v>
      </c>
      <c r="G1078" s="73">
        <v>6519753</v>
      </c>
      <c r="H1078" s="72">
        <v>2.2156053936717178E-2</v>
      </c>
    </row>
    <row r="1079" spans="2:8" x14ac:dyDescent="0.25">
      <c r="B1079" s="67" t="s">
        <v>464</v>
      </c>
      <c r="C1079" s="67" t="s">
        <v>128</v>
      </c>
      <c r="D1079" s="67">
        <v>2005</v>
      </c>
      <c r="E1079" s="72">
        <v>4.5117167354266477E-2</v>
      </c>
      <c r="F1079" s="73">
        <v>135598.47343689669</v>
      </c>
      <c r="G1079" s="73">
        <v>6497015</v>
      </c>
      <c r="H1079" s="72">
        <v>2.0870888159700521E-2</v>
      </c>
    </row>
    <row r="1080" spans="2:8" x14ac:dyDescent="0.25">
      <c r="B1080" s="67" t="s">
        <v>464</v>
      </c>
      <c r="C1080" s="67" t="s">
        <v>128</v>
      </c>
      <c r="D1080" s="67">
        <v>2006</v>
      </c>
      <c r="E1080" s="72">
        <v>4.469375831965005E-2</v>
      </c>
      <c r="F1080" s="73">
        <v>133502.0885448858</v>
      </c>
      <c r="G1080" s="73">
        <v>6560912</v>
      </c>
      <c r="H1080" s="72">
        <v>2.034809924975153E-2</v>
      </c>
    </row>
    <row r="1081" spans="2:8" x14ac:dyDescent="0.25">
      <c r="B1081" s="67" t="s">
        <v>464</v>
      </c>
      <c r="C1081" s="67" t="s">
        <v>128</v>
      </c>
      <c r="D1081" s="67">
        <v>2007</v>
      </c>
      <c r="E1081" s="72">
        <v>4.3567722493715898E-2</v>
      </c>
      <c r="F1081" s="73">
        <v>131310.02228776267</v>
      </c>
      <c r="G1081" s="73">
        <v>6567929</v>
      </c>
      <c r="H1081" s="72">
        <v>1.9992606845744321E-2</v>
      </c>
    </row>
    <row r="1082" spans="2:8" x14ac:dyDescent="0.25">
      <c r="B1082" s="67" t="s">
        <v>464</v>
      </c>
      <c r="C1082" s="67" t="s">
        <v>128</v>
      </c>
      <c r="D1082" s="67">
        <v>2008</v>
      </c>
      <c r="E1082" s="72">
        <v>4.3251829380088404E-2</v>
      </c>
      <c r="F1082" s="73">
        <v>122245.19723487728</v>
      </c>
      <c r="G1082" s="73">
        <v>6641293</v>
      </c>
      <c r="H1082" s="72">
        <v>1.8406836926917285E-2</v>
      </c>
    </row>
    <row r="1083" spans="2:8" x14ac:dyDescent="0.25">
      <c r="B1083" s="67" t="s">
        <v>464</v>
      </c>
      <c r="C1083" s="67" t="s">
        <v>128</v>
      </c>
      <c r="D1083" s="67">
        <v>2009</v>
      </c>
      <c r="E1083" s="72">
        <v>4.3130506989630432E-2</v>
      </c>
      <c r="F1083" s="73">
        <v>116423.47143231911</v>
      </c>
      <c r="G1083" s="73">
        <v>6527069</v>
      </c>
      <c r="H1083" s="72">
        <v>1.7837021706422762E-2</v>
      </c>
    </row>
    <row r="1084" spans="2:8" x14ac:dyDescent="0.25">
      <c r="B1084" s="67" t="s">
        <v>464</v>
      </c>
      <c r="C1084" s="67" t="s">
        <v>128</v>
      </c>
      <c r="D1084" s="67">
        <v>2010</v>
      </c>
      <c r="E1084" s="72">
        <v>4.2221784538521698E-2</v>
      </c>
      <c r="F1084" s="73">
        <v>114577.97447252349</v>
      </c>
      <c r="G1084" s="73">
        <v>6735067</v>
      </c>
      <c r="H1084" s="72">
        <v>1.7012150654555254E-2</v>
      </c>
    </row>
    <row r="1085" spans="2:8" x14ac:dyDescent="0.25">
      <c r="B1085" s="67" t="s">
        <v>464</v>
      </c>
      <c r="C1085" s="67" t="s">
        <v>128</v>
      </c>
      <c r="D1085" s="67">
        <v>2011</v>
      </c>
      <c r="E1085" s="72">
        <v>4.2099326884965559E-2</v>
      </c>
      <c r="F1085" s="73">
        <v>112594.27085989842</v>
      </c>
      <c r="G1085" s="73">
        <v>6815590</v>
      </c>
      <c r="H1085" s="72">
        <v>1.6520106235835549E-2</v>
      </c>
    </row>
    <row r="1086" spans="2:8" x14ac:dyDescent="0.25">
      <c r="B1086" s="67" t="s">
        <v>464</v>
      </c>
      <c r="C1086" s="67" t="s">
        <v>128</v>
      </c>
      <c r="D1086" s="67">
        <v>2012</v>
      </c>
      <c r="E1086" s="72">
        <v>4.1719125984310629E-2</v>
      </c>
      <c r="F1086" s="73">
        <v>111222.85612116427</v>
      </c>
      <c r="G1086" s="73">
        <v>6794407</v>
      </c>
      <c r="H1086" s="72">
        <v>1.6369766503708753E-2</v>
      </c>
    </row>
    <row r="1087" spans="2:8" x14ac:dyDescent="0.25">
      <c r="B1087" s="67" t="s">
        <v>464</v>
      </c>
      <c r="C1087" s="67" t="s">
        <v>128</v>
      </c>
      <c r="D1087" s="67">
        <v>2013</v>
      </c>
      <c r="E1087" s="72">
        <v>3.9988350646421575E-2</v>
      </c>
      <c r="F1087" s="73">
        <v>110469.41819476546</v>
      </c>
      <c r="G1087" s="73">
        <v>6973710</v>
      </c>
      <c r="H1087" s="72">
        <v>1.5840839122183953E-2</v>
      </c>
    </row>
    <row r="1088" spans="2:8" x14ac:dyDescent="0.25">
      <c r="B1088" s="67" t="s">
        <v>464</v>
      </c>
      <c r="C1088" s="67" t="s">
        <v>128</v>
      </c>
      <c r="D1088" s="67">
        <v>2014</v>
      </c>
      <c r="E1088" s="72">
        <v>3.9763911606572361E-2</v>
      </c>
      <c r="F1088" s="73">
        <v>112199.04590645277</v>
      </c>
      <c r="G1088" s="73">
        <v>7173730</v>
      </c>
      <c r="H1088" s="72">
        <v>1.5640266068900385E-2</v>
      </c>
    </row>
    <row r="1089" spans="2:8" x14ac:dyDescent="0.25">
      <c r="B1089" s="67" t="s">
        <v>464</v>
      </c>
      <c r="C1089" s="67" t="s">
        <v>128</v>
      </c>
      <c r="D1089" s="67">
        <v>2015</v>
      </c>
      <c r="E1089" s="72">
        <v>3.9313240883135238E-2</v>
      </c>
      <c r="F1089" s="73">
        <v>112924.61113642591</v>
      </c>
      <c r="G1089" s="73">
        <v>7258314</v>
      </c>
      <c r="H1089" s="72">
        <v>1.5557967199603917E-2</v>
      </c>
    </row>
    <row r="1090" spans="2:8" x14ac:dyDescent="0.25">
      <c r="B1090" s="67" t="s">
        <v>464</v>
      </c>
      <c r="C1090" s="67" t="s">
        <v>128</v>
      </c>
      <c r="D1090" s="67">
        <v>2016</v>
      </c>
      <c r="E1090" s="72">
        <v>3.8256411496051655E-2</v>
      </c>
      <c r="F1090" s="73">
        <v>110240.70829013284</v>
      </c>
      <c r="G1090" s="73">
        <v>7348911</v>
      </c>
      <c r="H1090" s="72">
        <v>1.5000958412767938E-2</v>
      </c>
    </row>
    <row r="1091" spans="2:8" x14ac:dyDescent="0.25">
      <c r="B1091" s="67" t="s">
        <v>464</v>
      </c>
      <c r="C1091" s="67" t="s">
        <v>128</v>
      </c>
      <c r="D1091" s="67">
        <v>2017</v>
      </c>
      <c r="E1091" s="72">
        <v>3.8766173838203445E-2</v>
      </c>
      <c r="F1091" s="73">
        <v>112998.43466811175</v>
      </c>
      <c r="G1091" s="73">
        <v>7408771</v>
      </c>
      <c r="H1091" s="72">
        <v>1.5251981019269154E-2</v>
      </c>
    </row>
    <row r="1092" spans="2:8" x14ac:dyDescent="0.25">
      <c r="B1092" s="67" t="s">
        <v>464</v>
      </c>
      <c r="C1092" s="67" t="s">
        <v>128</v>
      </c>
      <c r="D1092" s="67">
        <v>2018</v>
      </c>
      <c r="E1092" s="72">
        <v>3.9898809653073963E-2</v>
      </c>
      <c r="F1092" s="73">
        <v>121052.07081480438</v>
      </c>
      <c r="G1092" s="73">
        <v>7552902</v>
      </c>
      <c r="H1092" s="72">
        <v>1.6027226464053735E-2</v>
      </c>
    </row>
    <row r="1093" spans="2:8" x14ac:dyDescent="0.25">
      <c r="B1093" s="67" t="s">
        <v>464</v>
      </c>
      <c r="C1093" s="67" t="s">
        <v>128</v>
      </c>
      <c r="D1093" s="67">
        <v>2019</v>
      </c>
      <c r="E1093" s="72">
        <v>3.9890238556668817E-2</v>
      </c>
      <c r="F1093" s="73">
        <v>118878.33597131677</v>
      </c>
      <c r="G1093" s="73">
        <v>7460380</v>
      </c>
      <c r="H1093" s="72">
        <v>1.5934622093152998E-2</v>
      </c>
    </row>
    <row r="1094" spans="2:8" x14ac:dyDescent="0.25">
      <c r="B1094" s="67" t="s">
        <v>464</v>
      </c>
      <c r="C1094" s="67" t="s">
        <v>128</v>
      </c>
      <c r="D1094" s="67">
        <v>2020</v>
      </c>
      <c r="E1094" s="72">
        <v>3.9460154949773292E-2</v>
      </c>
      <c r="F1094" s="73">
        <v>101750.49552775227</v>
      </c>
      <c r="G1094" s="73">
        <v>6400888</v>
      </c>
      <c r="H1094" s="72">
        <v>1.5896309313294072E-2</v>
      </c>
    </row>
    <row r="1095" spans="2:8" x14ac:dyDescent="0.25">
      <c r="B1095" s="67" t="s">
        <v>464</v>
      </c>
      <c r="C1095" s="67" t="s">
        <v>135</v>
      </c>
      <c r="D1095" s="67">
        <v>1982</v>
      </c>
      <c r="E1095" s="72">
        <v>1.425762455381448E-2</v>
      </c>
      <c r="F1095" s="73">
        <v>32308.076649059243</v>
      </c>
      <c r="G1095" s="73">
        <v>4887757</v>
      </c>
      <c r="H1095" s="72">
        <v>6.6100005890348569E-3</v>
      </c>
    </row>
    <row r="1096" spans="2:8" x14ac:dyDescent="0.25">
      <c r="B1096" s="67" t="s">
        <v>464</v>
      </c>
      <c r="C1096" s="67" t="s">
        <v>135</v>
      </c>
      <c r="D1096" s="67">
        <v>1983</v>
      </c>
      <c r="E1096" s="72">
        <v>1.3066911368576732E-2</v>
      </c>
      <c r="F1096" s="73">
        <v>29178.269350006787</v>
      </c>
      <c r="G1096" s="73">
        <v>4795353</v>
      </c>
      <c r="H1096" s="72">
        <v>6.0846968617340137E-3</v>
      </c>
    </row>
    <row r="1097" spans="2:8" x14ac:dyDescent="0.25">
      <c r="B1097" s="67" t="s">
        <v>464</v>
      </c>
      <c r="C1097" s="67" t="s">
        <v>135</v>
      </c>
      <c r="D1097" s="67">
        <v>1984</v>
      </c>
      <c r="E1097" s="72">
        <v>1.4764875480132427E-2</v>
      </c>
      <c r="F1097" s="73">
        <v>34548.258311584468</v>
      </c>
      <c r="G1097" s="73">
        <v>5006527</v>
      </c>
      <c r="H1097" s="72">
        <v>6.9006435622107837E-3</v>
      </c>
    </row>
    <row r="1098" spans="2:8" x14ac:dyDescent="0.25">
      <c r="B1098" s="67" t="s">
        <v>464</v>
      </c>
      <c r="C1098" s="67" t="s">
        <v>135</v>
      </c>
      <c r="D1098" s="67">
        <v>1985</v>
      </c>
      <c r="E1098" s="72">
        <v>9.509852178969283E-3</v>
      </c>
      <c r="F1098" s="73">
        <v>22232.779093942561</v>
      </c>
      <c r="G1098" s="73">
        <v>5018612</v>
      </c>
      <c r="H1098" s="72">
        <v>4.4300653435536677E-3</v>
      </c>
    </row>
    <row r="1099" spans="2:8" x14ac:dyDescent="0.25">
      <c r="B1099" s="67" t="s">
        <v>464</v>
      </c>
      <c r="C1099" s="67" t="s">
        <v>135</v>
      </c>
      <c r="D1099" s="67">
        <v>1986</v>
      </c>
      <c r="E1099" s="72">
        <v>1.0201986671561743E-2</v>
      </c>
      <c r="F1099" s="73">
        <v>25291.010614428367</v>
      </c>
      <c r="G1099" s="73">
        <v>5300676</v>
      </c>
      <c r="H1099" s="72">
        <v>4.77128023188521E-3</v>
      </c>
    </row>
    <row r="1100" spans="2:8" x14ac:dyDescent="0.25">
      <c r="B1100" s="67" t="s">
        <v>464</v>
      </c>
      <c r="C1100" s="67" t="s">
        <v>135</v>
      </c>
      <c r="D1100" s="67">
        <v>1987</v>
      </c>
      <c r="E1100" s="72">
        <v>1.0664474336633725E-2</v>
      </c>
      <c r="F1100" s="73">
        <v>26379.41976513611</v>
      </c>
      <c r="G1100" s="73">
        <v>5338657</v>
      </c>
      <c r="H1100" s="72">
        <v>4.9412089529512968E-3</v>
      </c>
    </row>
    <row r="1101" spans="2:8" x14ac:dyDescent="0.25">
      <c r="B1101" s="67" t="s">
        <v>464</v>
      </c>
      <c r="C1101" s="67" t="s">
        <v>135</v>
      </c>
      <c r="D1101" s="67">
        <v>1988</v>
      </c>
      <c r="E1101" s="72">
        <v>1.0156912201958107E-2</v>
      </c>
      <c r="F1101" s="73">
        <v>25619.348434082243</v>
      </c>
      <c r="G1101" s="73">
        <v>5498146</v>
      </c>
      <c r="H1101" s="72">
        <v>4.6596340719366573E-3</v>
      </c>
    </row>
    <row r="1102" spans="2:8" x14ac:dyDescent="0.25">
      <c r="B1102" s="67" t="s">
        <v>464</v>
      </c>
      <c r="C1102" s="67" t="s">
        <v>135</v>
      </c>
      <c r="D1102" s="67">
        <v>1989</v>
      </c>
      <c r="E1102" s="72">
        <v>1.0268743615143789E-2</v>
      </c>
      <c r="F1102" s="73">
        <v>26433.769007872295</v>
      </c>
      <c r="G1102" s="73">
        <v>5538702</v>
      </c>
      <c r="H1102" s="72">
        <v>4.7725566401428162E-3</v>
      </c>
    </row>
    <row r="1103" spans="2:8" x14ac:dyDescent="0.25">
      <c r="B1103" s="67" t="s">
        <v>464</v>
      </c>
      <c r="C1103" s="67" t="s">
        <v>135</v>
      </c>
      <c r="D1103" s="67">
        <v>1990</v>
      </c>
      <c r="E1103" s="72">
        <v>1.0860768989908001E-2</v>
      </c>
      <c r="F1103" s="73">
        <v>27929.629559830344</v>
      </c>
      <c r="G1103" s="73">
        <v>5574458</v>
      </c>
      <c r="H1103" s="72">
        <v>5.0102861228536197E-3</v>
      </c>
    </row>
    <row r="1104" spans="2:8" x14ac:dyDescent="0.25">
      <c r="B1104" s="67" t="s">
        <v>464</v>
      </c>
      <c r="C1104" s="67" t="s">
        <v>135</v>
      </c>
      <c r="D1104" s="67">
        <v>1991</v>
      </c>
      <c r="E1104" s="72">
        <v>1.0933879583297083E-2</v>
      </c>
      <c r="F1104" s="73">
        <v>27927.741652961158</v>
      </c>
      <c r="G1104" s="73">
        <v>5568548</v>
      </c>
      <c r="H1104" s="72">
        <v>5.015264599130897E-3</v>
      </c>
    </row>
    <row r="1105" spans="2:8" x14ac:dyDescent="0.25">
      <c r="B1105" s="67" t="s">
        <v>464</v>
      </c>
      <c r="C1105" s="67" t="s">
        <v>135</v>
      </c>
      <c r="D1105" s="67">
        <v>1992</v>
      </c>
      <c r="E1105" s="72">
        <v>1.3463934414945242E-2</v>
      </c>
      <c r="F1105" s="73">
        <v>34980.203693633543</v>
      </c>
      <c r="G1105" s="73">
        <v>5635507</v>
      </c>
      <c r="H1105" s="72">
        <v>6.2071085518363373E-3</v>
      </c>
    </row>
    <row r="1106" spans="2:8" x14ac:dyDescent="0.25">
      <c r="B1106" s="67" t="s">
        <v>464</v>
      </c>
      <c r="C1106" s="67" t="s">
        <v>135</v>
      </c>
      <c r="D1106" s="67">
        <v>1993</v>
      </c>
      <c r="E1106" s="72">
        <v>1.3984876819253598E-2</v>
      </c>
      <c r="F1106" s="73">
        <v>37504.544759736564</v>
      </c>
      <c r="G1106" s="73">
        <v>5762251</v>
      </c>
      <c r="H1106" s="72">
        <v>6.5086621113409609E-3</v>
      </c>
    </row>
    <row r="1107" spans="2:8" x14ac:dyDescent="0.25">
      <c r="B1107" s="67" t="s">
        <v>464</v>
      </c>
      <c r="C1107" s="67" t="s">
        <v>135</v>
      </c>
      <c r="D1107" s="67">
        <v>1994</v>
      </c>
      <c r="E1107" s="72">
        <v>1.3909719158947214E-2</v>
      </c>
      <c r="F1107" s="73">
        <v>37223.354330245551</v>
      </c>
      <c r="G1107" s="73">
        <v>5763584</v>
      </c>
      <c r="H1107" s="72">
        <v>6.4583693636191559E-3</v>
      </c>
    </row>
    <row r="1108" spans="2:8" x14ac:dyDescent="0.25">
      <c r="B1108" s="67" t="s">
        <v>464</v>
      </c>
      <c r="C1108" s="67" t="s">
        <v>135</v>
      </c>
      <c r="D1108" s="67">
        <v>1995</v>
      </c>
      <c r="E1108" s="72">
        <v>1.3494044647314742E-2</v>
      </c>
      <c r="F1108" s="73">
        <v>36526.827045146565</v>
      </c>
      <c r="G1108" s="73">
        <v>5837945</v>
      </c>
      <c r="H1108" s="72">
        <v>6.2567953355412848E-3</v>
      </c>
    </row>
    <row r="1109" spans="2:8" x14ac:dyDescent="0.25">
      <c r="B1109" s="67" t="s">
        <v>464</v>
      </c>
      <c r="C1109" s="67" t="s">
        <v>135</v>
      </c>
      <c r="D1109" s="67">
        <v>1996</v>
      </c>
      <c r="E1109" s="72">
        <v>1.3415062165199542E-2</v>
      </c>
      <c r="F1109" s="73">
        <v>37600.272839107885</v>
      </c>
      <c r="G1109" s="73">
        <v>5974675</v>
      </c>
      <c r="H1109" s="72">
        <v>6.2932750047672691E-3</v>
      </c>
    </row>
    <row r="1110" spans="2:8" x14ac:dyDescent="0.25">
      <c r="B1110" s="67" t="s">
        <v>464</v>
      </c>
      <c r="C1110" s="67" t="s">
        <v>135</v>
      </c>
      <c r="D1110" s="67">
        <v>1997</v>
      </c>
      <c r="E1110" s="72">
        <v>1.3336998893282862E-2</v>
      </c>
      <c r="F1110" s="73">
        <v>38107.420164809213</v>
      </c>
      <c r="G1110" s="73">
        <v>6116870</v>
      </c>
      <c r="H1110" s="72">
        <v>6.2298888426285358E-3</v>
      </c>
    </row>
    <row r="1111" spans="2:8" x14ac:dyDescent="0.25">
      <c r="B1111" s="67" t="s">
        <v>464</v>
      </c>
      <c r="C1111" s="67" t="s">
        <v>135</v>
      </c>
      <c r="D1111" s="67">
        <v>1998</v>
      </c>
      <c r="E1111" s="72">
        <v>1.3044677330391616E-2</v>
      </c>
      <c r="F1111" s="73">
        <v>37959.097904026479</v>
      </c>
      <c r="G1111" s="73">
        <v>6216008</v>
      </c>
      <c r="H1111" s="72">
        <v>6.1066681226965083E-3</v>
      </c>
    </row>
    <row r="1112" spans="2:8" x14ac:dyDescent="0.25">
      <c r="B1112" s="67" t="s">
        <v>464</v>
      </c>
      <c r="C1112" s="67" t="s">
        <v>135</v>
      </c>
      <c r="D1112" s="67">
        <v>1999</v>
      </c>
      <c r="E1112" s="72">
        <v>1.276489518887592E-2</v>
      </c>
      <c r="F1112" s="73">
        <v>37536.169964714376</v>
      </c>
      <c r="G1112" s="73">
        <v>6201141</v>
      </c>
      <c r="H1112" s="72">
        <v>6.0531069951020909E-3</v>
      </c>
    </row>
    <row r="1113" spans="2:8" x14ac:dyDescent="0.25">
      <c r="B1113" s="67" t="s">
        <v>464</v>
      </c>
      <c r="C1113" s="67" t="s">
        <v>135</v>
      </c>
      <c r="D1113" s="67">
        <v>2000</v>
      </c>
      <c r="E1113" s="72">
        <v>1.2657319492192579E-2</v>
      </c>
      <c r="F1113" s="73">
        <v>38100.632786535367</v>
      </c>
      <c r="G1113" s="73">
        <v>6310904</v>
      </c>
      <c r="H1113" s="72">
        <v>6.0372702209596863E-3</v>
      </c>
    </row>
    <row r="1114" spans="2:8" x14ac:dyDescent="0.25">
      <c r="B1114" s="67" t="s">
        <v>464</v>
      </c>
      <c r="C1114" s="67" t="s">
        <v>135</v>
      </c>
      <c r="D1114" s="67">
        <v>2001</v>
      </c>
      <c r="E1114" s="72">
        <v>1.2601356227554658E-2</v>
      </c>
      <c r="F1114" s="73">
        <v>37983.335576357167</v>
      </c>
      <c r="G1114" s="73">
        <v>6309000</v>
      </c>
      <c r="H1114" s="72">
        <v>6.0205001706066207E-3</v>
      </c>
    </row>
    <row r="1115" spans="2:8" x14ac:dyDescent="0.25">
      <c r="B1115" s="67" t="s">
        <v>464</v>
      </c>
      <c r="C1115" s="67" t="s">
        <v>135</v>
      </c>
      <c r="D1115" s="67">
        <v>2002</v>
      </c>
      <c r="E1115" s="72">
        <v>1.2288707500482035E-2</v>
      </c>
      <c r="F1115" s="73">
        <v>36691.168172761747</v>
      </c>
      <c r="G1115" s="73">
        <v>6304620</v>
      </c>
      <c r="H1115" s="72">
        <v>5.8197271481487773E-3</v>
      </c>
    </row>
    <row r="1116" spans="2:8" x14ac:dyDescent="0.25">
      <c r="B1116" s="67" t="s">
        <v>464</v>
      </c>
      <c r="C1116" s="67" t="s">
        <v>135</v>
      </c>
      <c r="D1116" s="67">
        <v>2003</v>
      </c>
      <c r="E1116" s="72">
        <v>1.2243934001609643E-2</v>
      </c>
      <c r="F1116" s="73">
        <v>37145.365363601297</v>
      </c>
      <c r="G1116" s="73">
        <v>6382794</v>
      </c>
      <c r="H1116" s="72">
        <v>5.8196089931151305E-3</v>
      </c>
    </row>
    <row r="1117" spans="2:8" x14ac:dyDescent="0.25">
      <c r="B1117" s="67" t="s">
        <v>464</v>
      </c>
      <c r="C1117" s="67" t="s">
        <v>135</v>
      </c>
      <c r="D1117" s="67">
        <v>2004</v>
      </c>
      <c r="E1117" s="72">
        <v>1.2128578152573961E-2</v>
      </c>
      <c r="F1117" s="73">
        <v>37855.293629578511</v>
      </c>
      <c r="G1117" s="73">
        <v>6519753</v>
      </c>
      <c r="H1117" s="72">
        <v>5.806246590872156E-3</v>
      </c>
    </row>
    <row r="1118" spans="2:8" x14ac:dyDescent="0.25">
      <c r="B1118" s="67" t="s">
        <v>464</v>
      </c>
      <c r="C1118" s="67" t="s">
        <v>135</v>
      </c>
      <c r="D1118" s="67">
        <v>2005</v>
      </c>
      <c r="E1118" s="72">
        <v>1.3925967774370629E-2</v>
      </c>
      <c r="F1118" s="73">
        <v>41854.134070708795</v>
      </c>
      <c r="G1118" s="73">
        <v>6497015</v>
      </c>
      <c r="H1118" s="72">
        <v>6.4420559396444052E-3</v>
      </c>
    </row>
    <row r="1119" spans="2:8" x14ac:dyDescent="0.25">
      <c r="B1119" s="67" t="s">
        <v>464</v>
      </c>
      <c r="C1119" s="67" t="s">
        <v>135</v>
      </c>
      <c r="D1119" s="67">
        <v>2006</v>
      </c>
      <c r="E1119" s="72">
        <v>1.3608753885323406E-2</v>
      </c>
      <c r="F1119" s="73">
        <v>40649.905814370315</v>
      </c>
      <c r="G1119" s="73">
        <v>6560912</v>
      </c>
      <c r="H1119" s="72">
        <v>6.1957706206652845E-3</v>
      </c>
    </row>
    <row r="1120" spans="2:8" x14ac:dyDescent="0.25">
      <c r="B1120" s="67" t="s">
        <v>464</v>
      </c>
      <c r="C1120" s="67" t="s">
        <v>135</v>
      </c>
      <c r="D1120" s="67">
        <v>2007</v>
      </c>
      <c r="E1120" s="72">
        <v>1.4554491909988606E-2</v>
      </c>
      <c r="F1120" s="73">
        <v>43866.205247780053</v>
      </c>
      <c r="G1120" s="73">
        <v>6567929</v>
      </c>
      <c r="H1120" s="72">
        <v>6.6788488803365652E-3</v>
      </c>
    </row>
    <row r="1121" spans="2:8" x14ac:dyDescent="0.25">
      <c r="B1121" s="67" t="s">
        <v>464</v>
      </c>
      <c r="C1121" s="67" t="s">
        <v>135</v>
      </c>
      <c r="D1121" s="67">
        <v>2008</v>
      </c>
      <c r="E1121" s="72">
        <v>1.4448962781919643E-2</v>
      </c>
      <c r="F1121" s="73">
        <v>40837.95599934362</v>
      </c>
      <c r="G1121" s="73">
        <v>6641293</v>
      </c>
      <c r="H1121" s="72">
        <v>6.1490971711899503E-3</v>
      </c>
    </row>
    <row r="1122" spans="2:8" x14ac:dyDescent="0.25">
      <c r="B1122" s="67" t="s">
        <v>464</v>
      </c>
      <c r="C1122" s="67" t="s">
        <v>135</v>
      </c>
      <c r="D1122" s="67">
        <v>2009</v>
      </c>
      <c r="E1122" s="72">
        <v>1.5711827546222513E-2</v>
      </c>
      <c r="F1122" s="73">
        <v>42411.407450344814</v>
      </c>
      <c r="G1122" s="73">
        <v>6527069</v>
      </c>
      <c r="H1122" s="72">
        <v>6.4977721930540057E-3</v>
      </c>
    </row>
    <row r="1123" spans="2:8" x14ac:dyDescent="0.25">
      <c r="B1123" s="67" t="s">
        <v>464</v>
      </c>
      <c r="C1123" s="67" t="s">
        <v>135</v>
      </c>
      <c r="D1123" s="67">
        <v>2010</v>
      </c>
      <c r="E1123" s="72">
        <v>1.6540732074706577E-2</v>
      </c>
      <c r="F1123" s="73">
        <v>44886.865823576511</v>
      </c>
      <c r="G1123" s="73">
        <v>6735067</v>
      </c>
      <c r="H1123" s="72">
        <v>6.6646502289548883E-3</v>
      </c>
    </row>
    <row r="1124" spans="2:8" x14ac:dyDescent="0.25">
      <c r="B1124" s="67" t="s">
        <v>464</v>
      </c>
      <c r="C1124" s="67" t="s">
        <v>135</v>
      </c>
      <c r="D1124" s="67">
        <v>2011</v>
      </c>
      <c r="E1124" s="72">
        <v>1.6527455527092248E-2</v>
      </c>
      <c r="F1124" s="73">
        <v>44202.531060108471</v>
      </c>
      <c r="G1124" s="73">
        <v>6815590</v>
      </c>
      <c r="H1124" s="72">
        <v>6.4855032447826925E-3</v>
      </c>
    </row>
    <row r="1125" spans="2:8" x14ac:dyDescent="0.25">
      <c r="B1125" s="67" t="s">
        <v>464</v>
      </c>
      <c r="C1125" s="67" t="s">
        <v>135</v>
      </c>
      <c r="D1125" s="67">
        <v>2012</v>
      </c>
      <c r="E1125" s="72">
        <v>1.6378195338346124E-2</v>
      </c>
      <c r="F1125" s="73">
        <v>43664.137746468055</v>
      </c>
      <c r="G1125" s="73">
        <v>6794407</v>
      </c>
      <c r="H1125" s="72">
        <v>6.4264825092856604E-3</v>
      </c>
    </row>
    <row r="1126" spans="2:8" x14ac:dyDescent="0.25">
      <c r="B1126" s="67" t="s">
        <v>464</v>
      </c>
      <c r="C1126" s="67" t="s">
        <v>135</v>
      </c>
      <c r="D1126" s="67">
        <v>2013</v>
      </c>
      <c r="E1126" s="72">
        <v>1.3908036241310361E-2</v>
      </c>
      <c r="F1126" s="73">
        <v>38421.506438069526</v>
      </c>
      <c r="G1126" s="73">
        <v>6973710</v>
      </c>
      <c r="H1126" s="72">
        <v>5.509478661726617E-3</v>
      </c>
    </row>
    <row r="1127" spans="2:8" x14ac:dyDescent="0.25">
      <c r="B1127" s="67" t="s">
        <v>464</v>
      </c>
      <c r="C1127" s="67" t="s">
        <v>135</v>
      </c>
      <c r="D1127" s="67">
        <v>2014</v>
      </c>
      <c r="E1127" s="72">
        <v>1.4277866063129143E-2</v>
      </c>
      <c r="F1127" s="73">
        <v>40286.855219707082</v>
      </c>
      <c r="G1127" s="73">
        <v>7173730</v>
      </c>
      <c r="H1127" s="72">
        <v>5.6158867450694519E-3</v>
      </c>
    </row>
    <row r="1128" spans="2:8" x14ac:dyDescent="0.25">
      <c r="B1128" s="67" t="s">
        <v>464</v>
      </c>
      <c r="C1128" s="67" t="s">
        <v>135</v>
      </c>
      <c r="D1128" s="67">
        <v>2015</v>
      </c>
      <c r="E1128" s="72">
        <v>1.3770434649999292E-2</v>
      </c>
      <c r="F1128" s="73">
        <v>39554.637142566768</v>
      </c>
      <c r="G1128" s="73">
        <v>7258314</v>
      </c>
      <c r="H1128" s="72">
        <v>5.4495626866744489E-3</v>
      </c>
    </row>
    <row r="1129" spans="2:8" x14ac:dyDescent="0.25">
      <c r="B1129" s="67" t="s">
        <v>464</v>
      </c>
      <c r="C1129" s="67" t="s">
        <v>135</v>
      </c>
      <c r="D1129" s="67">
        <v>2016</v>
      </c>
      <c r="E1129" s="72">
        <v>1.3400254026776335E-2</v>
      </c>
      <c r="F1129" s="73">
        <v>38614.533810417408</v>
      </c>
      <c r="G1129" s="73">
        <v>7348911</v>
      </c>
      <c r="H1129" s="72">
        <v>5.2544565868898685E-3</v>
      </c>
    </row>
    <row r="1130" spans="2:8" x14ac:dyDescent="0.25">
      <c r="B1130" s="67" t="s">
        <v>464</v>
      </c>
      <c r="C1130" s="67" t="s">
        <v>135</v>
      </c>
      <c r="D1130" s="67">
        <v>2017</v>
      </c>
      <c r="E1130" s="72">
        <v>1.268244362653808E-2</v>
      </c>
      <c r="F1130" s="73">
        <v>36967.699818574307</v>
      </c>
      <c r="G1130" s="73">
        <v>7408771</v>
      </c>
      <c r="H1130" s="72">
        <v>4.9897209427277895E-3</v>
      </c>
    </row>
    <row r="1131" spans="2:8" x14ac:dyDescent="0.25">
      <c r="B1131" s="67" t="s">
        <v>464</v>
      </c>
      <c r="C1131" s="67" t="s">
        <v>135</v>
      </c>
      <c r="D1131" s="67">
        <v>2018</v>
      </c>
      <c r="E1131" s="72">
        <v>1.3992753269858544E-2</v>
      </c>
      <c r="F1131" s="73">
        <v>42453.691587425616</v>
      </c>
      <c r="G1131" s="73">
        <v>7552902</v>
      </c>
      <c r="H1131" s="72">
        <v>5.6208450192291141E-3</v>
      </c>
    </row>
    <row r="1132" spans="2:8" x14ac:dyDescent="0.25">
      <c r="B1132" s="67" t="s">
        <v>464</v>
      </c>
      <c r="C1132" s="67" t="s">
        <v>135</v>
      </c>
      <c r="D1132" s="67">
        <v>2019</v>
      </c>
      <c r="E1132" s="72">
        <v>1.3771316555076811E-2</v>
      </c>
      <c r="F1132" s="73">
        <v>41040.396233180385</v>
      </c>
      <c r="G1132" s="73">
        <v>7460380</v>
      </c>
      <c r="H1132" s="72">
        <v>5.5011133793694674E-3</v>
      </c>
    </row>
    <row r="1133" spans="2:8" x14ac:dyDescent="0.25">
      <c r="B1133" s="67" t="s">
        <v>464</v>
      </c>
      <c r="C1133" s="67" t="s">
        <v>135</v>
      </c>
      <c r="D1133" s="67">
        <v>2020</v>
      </c>
      <c r="E1133" s="72">
        <v>1.3723006620599434E-2</v>
      </c>
      <c r="F1133" s="73">
        <v>35385.637120632739</v>
      </c>
      <c r="G1133" s="73">
        <v>6400888</v>
      </c>
      <c r="H1133" s="72">
        <v>5.5282387569713359E-3</v>
      </c>
    </row>
    <row r="1134" spans="2:8" x14ac:dyDescent="0.25">
      <c r="B1134" s="67" t="s">
        <v>464</v>
      </c>
      <c r="C1134" s="67" t="s">
        <v>147</v>
      </c>
      <c r="D1134" s="67">
        <v>1982</v>
      </c>
      <c r="E1134" s="72">
        <v>0.61271707470357373</v>
      </c>
      <c r="F1134" s="73">
        <v>1388429.7583368667</v>
      </c>
      <c r="G1134" s="73">
        <v>4887757</v>
      </c>
      <c r="H1134" s="72">
        <v>0.28406276300905847</v>
      </c>
    </row>
    <row r="1135" spans="2:8" x14ac:dyDescent="0.25">
      <c r="B1135" s="67" t="s">
        <v>464</v>
      </c>
      <c r="C1135" s="67" t="s">
        <v>147</v>
      </c>
      <c r="D1135" s="67">
        <v>1983</v>
      </c>
      <c r="E1135" s="72">
        <v>0.58908722825152804</v>
      </c>
      <c r="F1135" s="73">
        <v>1315425.3007261513</v>
      </c>
      <c r="G1135" s="73">
        <v>4795353</v>
      </c>
      <c r="H1135" s="72">
        <v>0.27431250644658511</v>
      </c>
    </row>
    <row r="1136" spans="2:8" x14ac:dyDescent="0.25">
      <c r="B1136" s="67" t="s">
        <v>464</v>
      </c>
      <c r="C1136" s="67" t="s">
        <v>147</v>
      </c>
      <c r="D1136" s="67">
        <v>1984</v>
      </c>
      <c r="E1136" s="72">
        <v>0.60147608165938093</v>
      </c>
      <c r="F1136" s="73">
        <v>1407390.8760943771</v>
      </c>
      <c r="G1136" s="73">
        <v>5006527</v>
      </c>
      <c r="H1136" s="72">
        <v>0.2811112126418927</v>
      </c>
    </row>
    <row r="1137" spans="2:8" x14ac:dyDescent="0.25">
      <c r="B1137" s="67" t="s">
        <v>464</v>
      </c>
      <c r="C1137" s="67" t="s">
        <v>147</v>
      </c>
      <c r="D1137" s="67">
        <v>1985</v>
      </c>
      <c r="E1137" s="72">
        <v>0.59553343717013574</v>
      </c>
      <c r="F1137" s="73">
        <v>1392278.5656900709</v>
      </c>
      <c r="G1137" s="73">
        <v>5018612</v>
      </c>
      <c r="H1137" s="72">
        <v>0.27742303363760157</v>
      </c>
    </row>
    <row r="1138" spans="2:8" x14ac:dyDescent="0.25">
      <c r="B1138" s="67" t="s">
        <v>464</v>
      </c>
      <c r="C1138" s="67" t="s">
        <v>147</v>
      </c>
      <c r="D1138" s="67">
        <v>1986</v>
      </c>
      <c r="E1138" s="72">
        <v>0.58729628919269072</v>
      </c>
      <c r="F1138" s="73">
        <v>1455923.9452047776</v>
      </c>
      <c r="G1138" s="73">
        <v>5300676</v>
      </c>
      <c r="H1138" s="72">
        <v>0.27466759809593677</v>
      </c>
    </row>
    <row r="1139" spans="2:8" x14ac:dyDescent="0.25">
      <c r="B1139" s="67" t="s">
        <v>464</v>
      </c>
      <c r="C1139" s="67" t="s">
        <v>147</v>
      </c>
      <c r="D1139" s="67">
        <v>1987</v>
      </c>
      <c r="E1139" s="72">
        <v>0.58209550431748991</v>
      </c>
      <c r="F1139" s="73">
        <v>1439859.2154741525</v>
      </c>
      <c r="G1139" s="73">
        <v>5338657</v>
      </c>
      <c r="H1139" s="72">
        <v>0.26970438735325242</v>
      </c>
    </row>
    <row r="1140" spans="2:8" x14ac:dyDescent="0.25">
      <c r="B1140" s="67" t="s">
        <v>464</v>
      </c>
      <c r="C1140" s="67" t="s">
        <v>147</v>
      </c>
      <c r="D1140" s="67">
        <v>1988</v>
      </c>
      <c r="E1140" s="72">
        <v>0.55607750798815614</v>
      </c>
      <c r="F1140" s="73">
        <v>1402625.4387389736</v>
      </c>
      <c r="G1140" s="73">
        <v>5498146</v>
      </c>
      <c r="H1140" s="72">
        <v>0.25510880190139978</v>
      </c>
    </row>
    <row r="1141" spans="2:8" x14ac:dyDescent="0.25">
      <c r="B1141" s="67" t="s">
        <v>464</v>
      </c>
      <c r="C1141" s="67" t="s">
        <v>147</v>
      </c>
      <c r="D1141" s="67">
        <v>1989</v>
      </c>
      <c r="E1141" s="72">
        <v>0.55405033341496712</v>
      </c>
      <c r="F1141" s="73">
        <v>1426234.7061258082</v>
      </c>
      <c r="G1141" s="73">
        <v>5538702</v>
      </c>
      <c r="H1141" s="72">
        <v>0.25750341977701785</v>
      </c>
    </row>
    <row r="1142" spans="2:8" x14ac:dyDescent="0.25">
      <c r="B1142" s="67" t="s">
        <v>464</v>
      </c>
      <c r="C1142" s="67" t="s">
        <v>147</v>
      </c>
      <c r="D1142" s="67">
        <v>1990</v>
      </c>
      <c r="E1142" s="72">
        <v>0.54699606904377907</v>
      </c>
      <c r="F1142" s="73">
        <v>1406658.9201254656</v>
      </c>
      <c r="G1142" s="73">
        <v>5574458</v>
      </c>
      <c r="H1142" s="72">
        <v>0.25234003379798819</v>
      </c>
    </row>
    <row r="1143" spans="2:8" x14ac:dyDescent="0.25">
      <c r="B1143" s="67" t="s">
        <v>464</v>
      </c>
      <c r="C1143" s="67" t="s">
        <v>147</v>
      </c>
      <c r="D1143" s="67">
        <v>1991</v>
      </c>
      <c r="E1143" s="72">
        <v>0.54568800674126405</v>
      </c>
      <c r="F1143" s="73">
        <v>1393817.5886507996</v>
      </c>
      <c r="G1143" s="73">
        <v>5568548</v>
      </c>
      <c r="H1143" s="72">
        <v>0.2503018001552289</v>
      </c>
    </row>
    <row r="1144" spans="2:8" x14ac:dyDescent="0.25">
      <c r="B1144" s="67" t="s">
        <v>464</v>
      </c>
      <c r="C1144" s="67" t="s">
        <v>147</v>
      </c>
      <c r="D1144" s="67">
        <v>1992</v>
      </c>
      <c r="E1144" s="72">
        <v>0.54223999669596701</v>
      </c>
      <c r="F1144" s="73">
        <v>1408775.8414959009</v>
      </c>
      <c r="G1144" s="73">
        <v>5635507</v>
      </c>
      <c r="H1144" s="72">
        <v>0.24998209415690564</v>
      </c>
    </row>
    <row r="1145" spans="2:8" x14ac:dyDescent="0.25">
      <c r="B1145" s="67" t="s">
        <v>464</v>
      </c>
      <c r="C1145" s="67" t="s">
        <v>147</v>
      </c>
      <c r="D1145" s="67">
        <v>1993</v>
      </c>
      <c r="E1145" s="72">
        <v>0.55554405753608938</v>
      </c>
      <c r="F1145" s="73">
        <v>1489854.1646918817</v>
      </c>
      <c r="G1145" s="73">
        <v>5762251</v>
      </c>
      <c r="H1145" s="72">
        <v>0.2585541943056423</v>
      </c>
    </row>
    <row r="1146" spans="2:8" x14ac:dyDescent="0.25">
      <c r="B1146" s="67" t="s">
        <v>464</v>
      </c>
      <c r="C1146" s="67" t="s">
        <v>147</v>
      </c>
      <c r="D1146" s="67">
        <v>1994</v>
      </c>
      <c r="E1146" s="72">
        <v>0.55741067490074991</v>
      </c>
      <c r="F1146" s="73">
        <v>1491668.8699602999</v>
      </c>
      <c r="G1146" s="73">
        <v>5763584</v>
      </c>
      <c r="H1146" s="72">
        <v>0.25880925305509556</v>
      </c>
    </row>
    <row r="1147" spans="2:8" x14ac:dyDescent="0.25">
      <c r="B1147" s="67" t="s">
        <v>464</v>
      </c>
      <c r="C1147" s="67" t="s">
        <v>147</v>
      </c>
      <c r="D1147" s="67">
        <v>1995</v>
      </c>
      <c r="E1147" s="72">
        <v>0.57115041723129589</v>
      </c>
      <c r="F1147" s="73">
        <v>1546038.4971471364</v>
      </c>
      <c r="G1147" s="73">
        <v>5837945</v>
      </c>
      <c r="H1147" s="72">
        <v>0.26482580722277038</v>
      </c>
    </row>
    <row r="1148" spans="2:8" x14ac:dyDescent="0.25">
      <c r="B1148" s="67" t="s">
        <v>464</v>
      </c>
      <c r="C1148" s="67" t="s">
        <v>147</v>
      </c>
      <c r="D1148" s="67">
        <v>1996</v>
      </c>
      <c r="E1148" s="72">
        <v>0.57060101889240655</v>
      </c>
      <c r="F1148" s="73">
        <v>1599303.3597923927</v>
      </c>
      <c r="G1148" s="73">
        <v>5974675</v>
      </c>
      <c r="H1148" s="72">
        <v>0.26768039429632451</v>
      </c>
    </row>
    <row r="1149" spans="2:8" x14ac:dyDescent="0.25">
      <c r="B1149" s="67" t="s">
        <v>464</v>
      </c>
      <c r="C1149" s="67" t="s">
        <v>147</v>
      </c>
      <c r="D1149" s="67">
        <v>1997</v>
      </c>
      <c r="E1149" s="72">
        <v>0.57005801453535498</v>
      </c>
      <c r="F1149" s="73">
        <v>1628810.2332494482</v>
      </c>
      <c r="G1149" s="73">
        <v>6116870</v>
      </c>
      <c r="H1149" s="72">
        <v>0.26628164947913691</v>
      </c>
    </row>
    <row r="1150" spans="2:8" x14ac:dyDescent="0.25">
      <c r="B1150" s="67" t="s">
        <v>464</v>
      </c>
      <c r="C1150" s="67" t="s">
        <v>147</v>
      </c>
      <c r="D1150" s="67">
        <v>1998</v>
      </c>
      <c r="E1150" s="72">
        <v>0.56734693877551023</v>
      </c>
      <c r="F1150" s="73">
        <v>1650939.8775510206</v>
      </c>
      <c r="G1150" s="73">
        <v>6216008</v>
      </c>
      <c r="H1150" s="72">
        <v>0.26559487657529085</v>
      </c>
    </row>
    <row r="1151" spans="2:8" x14ac:dyDescent="0.25">
      <c r="B1151" s="67" t="s">
        <v>464</v>
      </c>
      <c r="C1151" s="67" t="s">
        <v>147</v>
      </c>
      <c r="D1151" s="67">
        <v>1999</v>
      </c>
      <c r="E1151" s="72">
        <v>0.56475215728078043</v>
      </c>
      <c r="F1151" s="73">
        <v>1660697.7691524026</v>
      </c>
      <c r="G1151" s="73">
        <v>6201141</v>
      </c>
      <c r="H1151" s="72">
        <v>0.26780519410095699</v>
      </c>
    </row>
    <row r="1152" spans="2:8" x14ac:dyDescent="0.25">
      <c r="B1152" s="67" t="s">
        <v>464</v>
      </c>
      <c r="C1152" s="67" t="s">
        <v>147</v>
      </c>
      <c r="D1152" s="67">
        <v>2000</v>
      </c>
      <c r="E1152" s="72">
        <v>0.56217166767598636</v>
      </c>
      <c r="F1152" s="73">
        <v>1692230.0402015531</v>
      </c>
      <c r="G1152" s="73">
        <v>6310904</v>
      </c>
      <c r="H1152" s="72">
        <v>0.26814384123123297</v>
      </c>
    </row>
    <row r="1153" spans="2:8" x14ac:dyDescent="0.25">
      <c r="B1153" s="67" t="s">
        <v>464</v>
      </c>
      <c r="C1153" s="67" t="s">
        <v>147</v>
      </c>
      <c r="D1153" s="67">
        <v>2001</v>
      </c>
      <c r="E1153" s="72">
        <v>0.56579957648370749</v>
      </c>
      <c r="F1153" s="73">
        <v>1705447.7942261796</v>
      </c>
      <c r="G1153" s="73">
        <v>6309000</v>
      </c>
      <c r="H1153" s="72">
        <v>0.27031982790080511</v>
      </c>
    </row>
    <row r="1154" spans="2:8" x14ac:dyDescent="0.25">
      <c r="B1154" s="67" t="s">
        <v>464</v>
      </c>
      <c r="C1154" s="67" t="s">
        <v>147</v>
      </c>
      <c r="D1154" s="67">
        <v>2002</v>
      </c>
      <c r="E1154" s="72">
        <v>0.56795166784497719</v>
      </c>
      <c r="F1154" s="73">
        <v>1695769.0756398228</v>
      </c>
      <c r="G1154" s="73">
        <v>6304620</v>
      </c>
      <c r="H1154" s="72">
        <v>0.26897244808407528</v>
      </c>
    </row>
    <row r="1155" spans="2:8" x14ac:dyDescent="0.25">
      <c r="B1155" s="67" t="s">
        <v>464</v>
      </c>
      <c r="C1155" s="67" t="s">
        <v>147</v>
      </c>
      <c r="D1155" s="67">
        <v>2003</v>
      </c>
      <c r="E1155" s="72">
        <v>0.56722047841507139</v>
      </c>
      <c r="F1155" s="73">
        <v>1720820.44134464</v>
      </c>
      <c r="G1155" s="73">
        <v>6382794</v>
      </c>
      <c r="H1155" s="72">
        <v>0.26960300478828553</v>
      </c>
    </row>
    <row r="1156" spans="2:8" x14ac:dyDescent="0.25">
      <c r="B1156" s="67" t="s">
        <v>464</v>
      </c>
      <c r="C1156" s="67" t="s">
        <v>147</v>
      </c>
      <c r="D1156" s="67">
        <v>2004</v>
      </c>
      <c r="E1156" s="72">
        <v>0.56690826557526375</v>
      </c>
      <c r="F1156" s="73">
        <v>1769414.2367242181</v>
      </c>
      <c r="G1156" s="73">
        <v>6519753</v>
      </c>
      <c r="H1156" s="72">
        <v>0.27139283293772298</v>
      </c>
    </row>
    <row r="1157" spans="2:8" x14ac:dyDescent="0.25">
      <c r="B1157" s="67" t="s">
        <v>464</v>
      </c>
      <c r="C1157" s="67" t="s">
        <v>147</v>
      </c>
      <c r="D1157" s="67">
        <v>2005</v>
      </c>
      <c r="E1157" s="72">
        <v>0.57243531536380543</v>
      </c>
      <c r="F1157" s="73">
        <v>1720439.4570077178</v>
      </c>
      <c r="G1157" s="73">
        <v>6497015</v>
      </c>
      <c r="H1157" s="72">
        <v>0.26480459980586746</v>
      </c>
    </row>
    <row r="1158" spans="2:8" x14ac:dyDescent="0.25">
      <c r="B1158" s="67" t="s">
        <v>464</v>
      </c>
      <c r="C1158" s="67" t="s">
        <v>147</v>
      </c>
      <c r="D1158" s="67">
        <v>2006</v>
      </c>
      <c r="E1158" s="72">
        <v>0.56541628888072959</v>
      </c>
      <c r="F1158" s="73">
        <v>1688921.6369545835</v>
      </c>
      <c r="G1158" s="73">
        <v>6560912</v>
      </c>
      <c r="H1158" s="72">
        <v>0.25742177870311073</v>
      </c>
    </row>
    <row r="1159" spans="2:8" x14ac:dyDescent="0.25">
      <c r="B1159" s="67" t="s">
        <v>464</v>
      </c>
      <c r="C1159" s="67" t="s">
        <v>147</v>
      </c>
      <c r="D1159" s="67">
        <v>2007</v>
      </c>
      <c r="E1159" s="72">
        <v>0.56081784754145791</v>
      </c>
      <c r="F1159" s="73">
        <v>1690265.1744227787</v>
      </c>
      <c r="G1159" s="73">
        <v>6567929</v>
      </c>
      <c r="H1159" s="72">
        <v>0.25735131643822257</v>
      </c>
    </row>
    <row r="1160" spans="2:8" x14ac:dyDescent="0.25">
      <c r="B1160" s="67" t="s">
        <v>464</v>
      </c>
      <c r="C1160" s="67" t="s">
        <v>147</v>
      </c>
      <c r="D1160" s="67">
        <v>2008</v>
      </c>
      <c r="E1160" s="72">
        <v>0.56462007486131194</v>
      </c>
      <c r="F1160" s="73">
        <v>1595819.0301649428</v>
      </c>
      <c r="G1160" s="73">
        <v>6641293</v>
      </c>
      <c r="H1160" s="72">
        <v>0.24028740038497667</v>
      </c>
    </row>
    <row r="1161" spans="2:8" x14ac:dyDescent="0.25">
      <c r="B1161" s="67" t="s">
        <v>464</v>
      </c>
      <c r="C1161" s="67" t="s">
        <v>147</v>
      </c>
      <c r="D1161" s="67">
        <v>2009</v>
      </c>
      <c r="E1161" s="72">
        <v>0.56249515670474393</v>
      </c>
      <c r="F1161" s="73">
        <v>1518360.0513478164</v>
      </c>
      <c r="G1161" s="73">
        <v>6527069</v>
      </c>
      <c r="H1161" s="72">
        <v>0.23262509578921509</v>
      </c>
    </row>
    <row r="1162" spans="2:8" x14ac:dyDescent="0.25">
      <c r="B1162" s="67" t="s">
        <v>464</v>
      </c>
      <c r="C1162" s="67" t="s">
        <v>147</v>
      </c>
      <c r="D1162" s="67">
        <v>2010</v>
      </c>
      <c r="E1162" s="72">
        <v>0.54981335419367872</v>
      </c>
      <c r="F1162" s="73">
        <v>1492037.8461024072</v>
      </c>
      <c r="G1162" s="73">
        <v>6735067</v>
      </c>
      <c r="H1162" s="72">
        <v>0.22153273992707231</v>
      </c>
    </row>
    <row r="1163" spans="2:8" x14ac:dyDescent="0.25">
      <c r="B1163" s="67" t="s">
        <v>464</v>
      </c>
      <c r="C1163" s="67" t="s">
        <v>147</v>
      </c>
      <c r="D1163" s="67">
        <v>2011</v>
      </c>
      <c r="E1163" s="72">
        <v>0.54557940297371599</v>
      </c>
      <c r="F1163" s="73">
        <v>1459147.2030385768</v>
      </c>
      <c r="G1163" s="73">
        <v>6815590</v>
      </c>
      <c r="H1163" s="72">
        <v>0.21408963905378356</v>
      </c>
    </row>
    <row r="1164" spans="2:8" x14ac:dyDescent="0.25">
      <c r="B1164" s="67" t="s">
        <v>464</v>
      </c>
      <c r="C1164" s="67" t="s">
        <v>147</v>
      </c>
      <c r="D1164" s="67">
        <v>2012</v>
      </c>
      <c r="E1164" s="72">
        <v>0.5457291477435855</v>
      </c>
      <c r="F1164" s="73">
        <v>1454909.5420512171</v>
      </c>
      <c r="G1164" s="73">
        <v>6794407</v>
      </c>
      <c r="H1164" s="72">
        <v>0.21413341032576017</v>
      </c>
    </row>
    <row r="1165" spans="2:8" x14ac:dyDescent="0.25">
      <c r="B1165" s="67" t="s">
        <v>464</v>
      </c>
      <c r="C1165" s="67" t="s">
        <v>147</v>
      </c>
      <c r="D1165" s="67">
        <v>2013</v>
      </c>
      <c r="E1165" s="72">
        <v>0.56339971729114957</v>
      </c>
      <c r="F1165" s="73">
        <v>1556414.2550054924</v>
      </c>
      <c r="G1165" s="73">
        <v>6973710</v>
      </c>
      <c r="H1165" s="72">
        <v>0.22318310555005763</v>
      </c>
    </row>
    <row r="1166" spans="2:8" x14ac:dyDescent="0.25">
      <c r="B1166" s="67" t="s">
        <v>464</v>
      </c>
      <c r="C1166" s="67" t="s">
        <v>147</v>
      </c>
      <c r="D1166" s="67">
        <v>2014</v>
      </c>
      <c r="E1166" s="72">
        <v>0.56523843217014058</v>
      </c>
      <c r="F1166" s="73">
        <v>1594893.7173642337</v>
      </c>
      <c r="G1166" s="73">
        <v>7173730</v>
      </c>
      <c r="H1166" s="72">
        <v>0.22232419081345878</v>
      </c>
    </row>
    <row r="1167" spans="2:8" x14ac:dyDescent="0.25">
      <c r="B1167" s="67" t="s">
        <v>464</v>
      </c>
      <c r="C1167" s="67" t="s">
        <v>147</v>
      </c>
      <c r="D1167" s="67">
        <v>2015</v>
      </c>
      <c r="E1167" s="72">
        <v>0.56526251794611648</v>
      </c>
      <c r="F1167" s="73">
        <v>1623678.1449489992</v>
      </c>
      <c r="G1167" s="73">
        <v>7258314</v>
      </c>
      <c r="H1167" s="72">
        <v>0.2236990773544654</v>
      </c>
    </row>
    <row r="1168" spans="2:8" x14ac:dyDescent="0.25">
      <c r="B1168" s="67" t="s">
        <v>464</v>
      </c>
      <c r="C1168" s="67" t="s">
        <v>147</v>
      </c>
      <c r="D1168" s="67">
        <v>2016</v>
      </c>
      <c r="E1168" s="72">
        <v>0.57303164719600996</v>
      </c>
      <c r="F1168" s="73">
        <v>1651263.4664144965</v>
      </c>
      <c r="G1168" s="73">
        <v>7348911</v>
      </c>
      <c r="H1168" s="72">
        <v>0.22469498765388457</v>
      </c>
    </row>
    <row r="1169" spans="2:8" x14ac:dyDescent="0.25">
      <c r="B1169" s="67" t="s">
        <v>464</v>
      </c>
      <c r="C1169" s="67" t="s">
        <v>147</v>
      </c>
      <c r="D1169" s="67">
        <v>2017</v>
      </c>
      <c r="E1169" s="72">
        <v>0.58241580731558262</v>
      </c>
      <c r="F1169" s="73">
        <v>1697667.5291015869</v>
      </c>
      <c r="G1169" s="73">
        <v>7408771</v>
      </c>
      <c r="H1169" s="72">
        <v>0.22914293465158889</v>
      </c>
    </row>
    <row r="1170" spans="2:8" x14ac:dyDescent="0.25">
      <c r="B1170" s="67" t="s">
        <v>464</v>
      </c>
      <c r="C1170" s="67" t="s">
        <v>147</v>
      </c>
      <c r="D1170" s="67">
        <v>2018</v>
      </c>
      <c r="E1170" s="72">
        <v>0.58402986377245447</v>
      </c>
      <c r="F1170" s="73">
        <v>1771933.1739987601</v>
      </c>
      <c r="G1170" s="73">
        <v>7552902</v>
      </c>
      <c r="H1170" s="72">
        <v>0.23460296108684583</v>
      </c>
    </row>
    <row r="1171" spans="2:8" x14ac:dyDescent="0.25">
      <c r="B1171" s="67" t="s">
        <v>464</v>
      </c>
      <c r="C1171" s="67" t="s">
        <v>147</v>
      </c>
      <c r="D1171" s="67">
        <v>2019</v>
      </c>
      <c r="E1171" s="72">
        <v>0.58603979363682146</v>
      </c>
      <c r="F1171" s="73">
        <v>1746478.2864496626</v>
      </c>
      <c r="G1171" s="73">
        <v>7460380</v>
      </c>
      <c r="H1171" s="72">
        <v>0.23410044615015088</v>
      </c>
    </row>
    <row r="1172" spans="2:8" x14ac:dyDescent="0.25">
      <c r="B1172" s="67" t="s">
        <v>464</v>
      </c>
      <c r="C1172" s="67" t="s">
        <v>147</v>
      </c>
      <c r="D1172" s="67">
        <v>2020</v>
      </c>
      <c r="E1172" s="72">
        <v>0.58653622798621885</v>
      </c>
      <c r="F1172" s="73">
        <v>1512420.6156448284</v>
      </c>
      <c r="G1172" s="73">
        <v>6400888</v>
      </c>
      <c r="H1172" s="72">
        <v>0.23628293693700442</v>
      </c>
    </row>
    <row r="1173" spans="2:8" x14ac:dyDescent="0.25">
      <c r="B1173" s="67" t="s">
        <v>465</v>
      </c>
      <c r="C1173" s="67" t="s">
        <v>109</v>
      </c>
      <c r="D1173" s="67">
        <v>1982</v>
      </c>
      <c r="E1173" s="72">
        <v>0.13297935196199689</v>
      </c>
      <c r="F1173" s="73">
        <v>20934.673420673247</v>
      </c>
      <c r="G1173" s="73">
        <v>4887757</v>
      </c>
      <c r="H1173" s="72">
        <v>4.2830839218629827E-3</v>
      </c>
    </row>
    <row r="1174" spans="2:8" x14ac:dyDescent="0.25">
      <c r="B1174" s="67" t="s">
        <v>465</v>
      </c>
      <c r="C1174" s="67" t="s">
        <v>109</v>
      </c>
      <c r="D1174" s="67">
        <v>1983</v>
      </c>
      <c r="E1174" s="72">
        <v>0.12769638223308158</v>
      </c>
      <c r="F1174" s="73">
        <v>20068.7634317511</v>
      </c>
      <c r="G1174" s="73">
        <v>4795353</v>
      </c>
      <c r="H1174" s="72">
        <v>4.1850440273638045E-3</v>
      </c>
    </row>
    <row r="1175" spans="2:8" x14ac:dyDescent="0.25">
      <c r="B1175" s="67" t="s">
        <v>465</v>
      </c>
      <c r="C1175" s="67" t="s">
        <v>109</v>
      </c>
      <c r="D1175" s="67">
        <v>1984</v>
      </c>
      <c r="E1175" s="72">
        <v>0.12863700469812525</v>
      </c>
      <c r="F1175" s="73">
        <v>21444.174594191572</v>
      </c>
      <c r="G1175" s="73">
        <v>5006527</v>
      </c>
      <c r="H1175" s="72">
        <v>4.28324357267854E-3</v>
      </c>
    </row>
    <row r="1176" spans="2:8" x14ac:dyDescent="0.25">
      <c r="B1176" s="67" t="s">
        <v>465</v>
      </c>
      <c r="C1176" s="67" t="s">
        <v>109</v>
      </c>
      <c r="D1176" s="67">
        <v>1985</v>
      </c>
      <c r="E1176" s="72">
        <v>0.14643517985675203</v>
      </c>
      <c r="F1176" s="73">
        <v>24495.530451257622</v>
      </c>
      <c r="G1176" s="73">
        <v>5018612</v>
      </c>
      <c r="H1176" s="72">
        <v>4.880937289285887E-3</v>
      </c>
    </row>
    <row r="1177" spans="2:8" x14ac:dyDescent="0.25">
      <c r="B1177" s="67" t="s">
        <v>465</v>
      </c>
      <c r="C1177" s="67" t="s">
        <v>109</v>
      </c>
      <c r="D1177" s="67">
        <v>1986</v>
      </c>
      <c r="E1177" s="72">
        <v>0.1277066719641286</v>
      </c>
      <c r="F1177" s="73">
        <v>21260.862161932058</v>
      </c>
      <c r="G1177" s="73">
        <v>5300676</v>
      </c>
      <c r="H1177" s="72">
        <v>4.0109718386734184E-3</v>
      </c>
    </row>
    <row r="1178" spans="2:8" x14ac:dyDescent="0.25">
      <c r="B1178" s="67" t="s">
        <v>465</v>
      </c>
      <c r="C1178" s="67" t="s">
        <v>109</v>
      </c>
      <c r="D1178" s="67">
        <v>1987</v>
      </c>
      <c r="E1178" s="72">
        <v>0.13020955307210236</v>
      </c>
      <c r="F1178" s="73">
        <v>21872.600725051754</v>
      </c>
      <c r="G1178" s="73">
        <v>5338657</v>
      </c>
      <c r="H1178" s="72">
        <v>4.0970230387626988E-3</v>
      </c>
    </row>
    <row r="1179" spans="2:8" x14ac:dyDescent="0.25">
      <c r="B1179" s="67" t="s">
        <v>465</v>
      </c>
      <c r="C1179" s="67" t="s">
        <v>109</v>
      </c>
      <c r="D1179" s="67">
        <v>1988</v>
      </c>
      <c r="E1179" s="72">
        <v>0.14173097053292696</v>
      </c>
      <c r="F1179" s="73">
        <v>24882.856110642788</v>
      </c>
      <c r="G1179" s="73">
        <v>5498146</v>
      </c>
      <c r="H1179" s="72">
        <v>4.5256812224780474E-3</v>
      </c>
    </row>
    <row r="1180" spans="2:8" x14ac:dyDescent="0.25">
      <c r="B1180" s="67" t="s">
        <v>465</v>
      </c>
      <c r="C1180" s="67" t="s">
        <v>109</v>
      </c>
      <c r="D1180" s="67">
        <v>1989</v>
      </c>
      <c r="E1180" s="72">
        <v>0.15858149579449876</v>
      </c>
      <c r="F1180" s="73">
        <v>28046.089020231873</v>
      </c>
      <c r="G1180" s="73">
        <v>5538702</v>
      </c>
      <c r="H1180" s="72">
        <v>5.0636573370858142E-3</v>
      </c>
    </row>
    <row r="1181" spans="2:8" x14ac:dyDescent="0.25">
      <c r="B1181" s="67" t="s">
        <v>465</v>
      </c>
      <c r="C1181" s="67" t="s">
        <v>109</v>
      </c>
      <c r="D1181" s="67">
        <v>1990</v>
      </c>
      <c r="E1181" s="72">
        <v>0.16430212133495473</v>
      </c>
      <c r="F1181" s="73">
        <v>29423.223888663691</v>
      </c>
      <c r="G1181" s="73">
        <v>5574458</v>
      </c>
      <c r="H1181" s="72">
        <v>5.2782214681075168E-3</v>
      </c>
    </row>
    <row r="1182" spans="2:8" x14ac:dyDescent="0.25">
      <c r="B1182" s="67" t="s">
        <v>465</v>
      </c>
      <c r="C1182" s="67" t="s">
        <v>109</v>
      </c>
      <c r="D1182" s="67">
        <v>1991</v>
      </c>
      <c r="E1182" s="72">
        <v>0.16430212133495473</v>
      </c>
      <c r="F1182" s="73">
        <v>29448.36211322794</v>
      </c>
      <c r="G1182" s="73">
        <v>5568548</v>
      </c>
      <c r="H1182" s="72">
        <v>5.288337662390257E-3</v>
      </c>
    </row>
    <row r="1183" spans="2:8" x14ac:dyDescent="0.25">
      <c r="B1183" s="67" t="s">
        <v>465</v>
      </c>
      <c r="C1183" s="67" t="s">
        <v>109</v>
      </c>
      <c r="D1183" s="67">
        <v>1992</v>
      </c>
      <c r="E1183" s="72">
        <v>0.16866879137043392</v>
      </c>
      <c r="F1183" s="73">
        <v>28755.498896788427</v>
      </c>
      <c r="G1183" s="73">
        <v>5635507</v>
      </c>
      <c r="H1183" s="72">
        <v>5.1025575687845704E-3</v>
      </c>
    </row>
    <row r="1184" spans="2:8" x14ac:dyDescent="0.25">
      <c r="B1184" s="67" t="s">
        <v>465</v>
      </c>
      <c r="C1184" s="67" t="s">
        <v>109</v>
      </c>
      <c r="D1184" s="67">
        <v>1993</v>
      </c>
      <c r="E1184" s="72">
        <v>0.18387484957882069</v>
      </c>
      <c r="F1184" s="73">
        <v>32258.819735258723</v>
      </c>
      <c r="G1184" s="73">
        <v>5762251</v>
      </c>
      <c r="H1184" s="72">
        <v>5.5983017288310979E-3</v>
      </c>
    </row>
    <row r="1185" spans="2:8" x14ac:dyDescent="0.25">
      <c r="B1185" s="67" t="s">
        <v>465</v>
      </c>
      <c r="C1185" s="67" t="s">
        <v>109</v>
      </c>
      <c r="D1185" s="67">
        <v>1994</v>
      </c>
      <c r="E1185" s="72">
        <v>0.16778688122454988</v>
      </c>
      <c r="F1185" s="73">
        <v>30110.69813079527</v>
      </c>
      <c r="G1185" s="73">
        <v>5763584</v>
      </c>
      <c r="H1185" s="72">
        <v>5.2243010825894567E-3</v>
      </c>
    </row>
    <row r="1186" spans="2:8" x14ac:dyDescent="0.25">
      <c r="B1186" s="67" t="s">
        <v>465</v>
      </c>
      <c r="C1186" s="67" t="s">
        <v>109</v>
      </c>
      <c r="D1186" s="67">
        <v>1995</v>
      </c>
      <c r="E1186" s="72">
        <v>0.16841483232382923</v>
      </c>
      <c r="F1186" s="73">
        <v>30368.73097946521</v>
      </c>
      <c r="G1186" s="73">
        <v>5837945</v>
      </c>
      <c r="H1186" s="72">
        <v>5.2019556503984212E-3</v>
      </c>
    </row>
    <row r="1187" spans="2:8" x14ac:dyDescent="0.25">
      <c r="B1187" s="67" t="s">
        <v>465</v>
      </c>
      <c r="C1187" s="67" t="s">
        <v>109</v>
      </c>
      <c r="D1187" s="67">
        <v>1996</v>
      </c>
      <c r="E1187" s="72">
        <v>0.16636668774626648</v>
      </c>
      <c r="F1187" s="73">
        <v>31017.405263413923</v>
      </c>
      <c r="G1187" s="73">
        <v>5974675</v>
      </c>
      <c r="H1187" s="72">
        <v>5.1914799153784802E-3</v>
      </c>
    </row>
    <row r="1188" spans="2:8" x14ac:dyDescent="0.25">
      <c r="B1188" s="67" t="s">
        <v>465</v>
      </c>
      <c r="C1188" s="67" t="s">
        <v>109</v>
      </c>
      <c r="D1188" s="67">
        <v>1997</v>
      </c>
      <c r="E1188" s="72">
        <v>0.16436776084971405</v>
      </c>
      <c r="F1188" s="73">
        <v>31115.967703176819</v>
      </c>
      <c r="G1188" s="73">
        <v>6116870</v>
      </c>
      <c r="H1188" s="72">
        <v>5.0869100868870549E-3</v>
      </c>
    </row>
    <row r="1189" spans="2:8" x14ac:dyDescent="0.25">
      <c r="B1189" s="67" t="s">
        <v>465</v>
      </c>
      <c r="C1189" s="67" t="s">
        <v>109</v>
      </c>
      <c r="D1189" s="67">
        <v>1998</v>
      </c>
      <c r="E1189" s="72">
        <v>0.16312202194992823</v>
      </c>
      <c r="F1189" s="73">
        <v>31021.0780362398</v>
      </c>
      <c r="G1189" s="73">
        <v>6216008</v>
      </c>
      <c r="H1189" s="72">
        <v>4.9905144968024175E-3</v>
      </c>
    </row>
    <row r="1190" spans="2:8" x14ac:dyDescent="0.25">
      <c r="B1190" s="67" t="s">
        <v>465</v>
      </c>
      <c r="C1190" s="67" t="s">
        <v>109</v>
      </c>
      <c r="D1190" s="67">
        <v>1999</v>
      </c>
      <c r="E1190" s="72">
        <v>0.16189502385821405</v>
      </c>
      <c r="F1190" s="73">
        <v>31986.895023858215</v>
      </c>
      <c r="G1190" s="73">
        <v>6201141</v>
      </c>
      <c r="H1190" s="72">
        <v>5.1582273365269734E-3</v>
      </c>
    </row>
    <row r="1191" spans="2:8" x14ac:dyDescent="0.25">
      <c r="B1191" s="67" t="s">
        <v>465</v>
      </c>
      <c r="C1191" s="67" t="s">
        <v>109</v>
      </c>
      <c r="D1191" s="67">
        <v>2000</v>
      </c>
      <c r="E1191" s="72">
        <v>0.15626300265369714</v>
      </c>
      <c r="F1191" s="73">
        <v>31810.459450213126</v>
      </c>
      <c r="G1191" s="73">
        <v>6310904</v>
      </c>
      <c r="H1191" s="72">
        <v>5.0405551170185957E-3</v>
      </c>
    </row>
    <row r="1192" spans="2:8" x14ac:dyDescent="0.25">
      <c r="B1192" s="67" t="s">
        <v>465</v>
      </c>
      <c r="C1192" s="67" t="s">
        <v>109</v>
      </c>
      <c r="D1192" s="67">
        <v>2001</v>
      </c>
      <c r="E1192" s="72">
        <v>0.15239613617180905</v>
      </c>
      <c r="F1192" s="73">
        <v>30635.585670074088</v>
      </c>
      <c r="G1192" s="73">
        <v>6309000</v>
      </c>
      <c r="H1192" s="72">
        <v>4.8558544412861133E-3</v>
      </c>
    </row>
    <row r="1193" spans="2:8" x14ac:dyDescent="0.25">
      <c r="B1193" s="67" t="s">
        <v>465</v>
      </c>
      <c r="C1193" s="67" t="s">
        <v>109</v>
      </c>
      <c r="D1193" s="67">
        <v>2002</v>
      </c>
      <c r="E1193" s="72">
        <v>0.15549382392508343</v>
      </c>
      <c r="F1193" s="73">
        <v>32529.774446599229</v>
      </c>
      <c r="G1193" s="73">
        <v>6304620</v>
      </c>
      <c r="H1193" s="72">
        <v>5.1596725015305017E-3</v>
      </c>
    </row>
    <row r="1194" spans="2:8" x14ac:dyDescent="0.25">
      <c r="B1194" s="67" t="s">
        <v>465</v>
      </c>
      <c r="C1194" s="67" t="s">
        <v>109</v>
      </c>
      <c r="D1194" s="67">
        <v>2003</v>
      </c>
      <c r="E1194" s="72">
        <v>0.1505971957763545</v>
      </c>
      <c r="F1194" s="73">
        <v>31959.887484853727</v>
      </c>
      <c r="G1194" s="73">
        <v>6382794</v>
      </c>
      <c r="H1194" s="72">
        <v>5.007193947486591E-3</v>
      </c>
    </row>
    <row r="1195" spans="2:8" x14ac:dyDescent="0.25">
      <c r="B1195" s="67" t="s">
        <v>465</v>
      </c>
      <c r="C1195" s="67" t="s">
        <v>109</v>
      </c>
      <c r="D1195" s="67">
        <v>2004</v>
      </c>
      <c r="E1195" s="72">
        <v>0.14944601906725072</v>
      </c>
      <c r="F1195" s="73">
        <v>32709.250193249165</v>
      </c>
      <c r="G1195" s="73">
        <v>6519753</v>
      </c>
      <c r="H1195" s="72">
        <v>5.016946223767858E-3</v>
      </c>
    </row>
    <row r="1196" spans="2:8" x14ac:dyDescent="0.25">
      <c r="B1196" s="67" t="s">
        <v>465</v>
      </c>
      <c r="C1196" s="67" t="s">
        <v>109</v>
      </c>
      <c r="D1196" s="67">
        <v>2005</v>
      </c>
      <c r="E1196" s="72">
        <v>0.14807250446770487</v>
      </c>
      <c r="F1196" s="73">
        <v>33008.91498595864</v>
      </c>
      <c r="G1196" s="73">
        <v>6497015</v>
      </c>
      <c r="H1196" s="72">
        <v>5.0806277938343436E-3</v>
      </c>
    </row>
    <row r="1197" spans="2:8" x14ac:dyDescent="0.25">
      <c r="B1197" s="67" t="s">
        <v>465</v>
      </c>
      <c r="C1197" s="67" t="s">
        <v>109</v>
      </c>
      <c r="D1197" s="67">
        <v>2006</v>
      </c>
      <c r="E1197" s="72">
        <v>0.15783729325833262</v>
      </c>
      <c r="F1197" s="73">
        <v>34648.284778775916</v>
      </c>
      <c r="G1197" s="73">
        <v>6560912</v>
      </c>
      <c r="H1197" s="72">
        <v>5.2810165383678238E-3</v>
      </c>
    </row>
    <row r="1198" spans="2:8" x14ac:dyDescent="0.25">
      <c r="B1198" s="67" t="s">
        <v>465</v>
      </c>
      <c r="C1198" s="67" t="s">
        <v>109</v>
      </c>
      <c r="D1198" s="67">
        <v>2007</v>
      </c>
      <c r="E1198" s="72">
        <v>0.15709868805882846</v>
      </c>
      <c r="F1198" s="73">
        <v>34008.566892287126</v>
      </c>
      <c r="G1198" s="73">
        <v>6567929</v>
      </c>
      <c r="H1198" s="72">
        <v>5.1779741973896377E-3</v>
      </c>
    </row>
    <row r="1199" spans="2:8" x14ac:dyDescent="0.25">
      <c r="B1199" s="67" t="s">
        <v>465</v>
      </c>
      <c r="C1199" s="67" t="s">
        <v>109</v>
      </c>
      <c r="D1199" s="67">
        <v>2008</v>
      </c>
      <c r="E1199" s="72">
        <v>0.15580971324382561</v>
      </c>
      <c r="F1199" s="73">
        <v>33957.013094646114</v>
      </c>
      <c r="G1199" s="73">
        <v>6641293</v>
      </c>
      <c r="H1199" s="72">
        <v>5.1130123448319652E-3</v>
      </c>
    </row>
    <row r="1200" spans="2:8" x14ac:dyDescent="0.25">
      <c r="B1200" s="67" t="s">
        <v>465</v>
      </c>
      <c r="C1200" s="67" t="s">
        <v>109</v>
      </c>
      <c r="D1200" s="67">
        <v>2009</v>
      </c>
      <c r="E1200" s="72">
        <v>0.16390808291820666</v>
      </c>
      <c r="F1200" s="73">
        <v>36547.732604852965</v>
      </c>
      <c r="G1200" s="73">
        <v>6527069</v>
      </c>
      <c r="H1200" s="72">
        <v>5.5994095672732992E-3</v>
      </c>
    </row>
    <row r="1201" spans="2:8" x14ac:dyDescent="0.25">
      <c r="B1201" s="67" t="s">
        <v>465</v>
      </c>
      <c r="C1201" s="67" t="s">
        <v>109</v>
      </c>
      <c r="D1201" s="67">
        <v>2010</v>
      </c>
      <c r="E1201" s="72">
        <v>0.16361886429258904</v>
      </c>
      <c r="F1201" s="73">
        <v>35840.221366698752</v>
      </c>
      <c r="G1201" s="73">
        <v>6735067</v>
      </c>
      <c r="H1201" s="72">
        <v>5.3214350156722649E-3</v>
      </c>
    </row>
    <row r="1202" spans="2:8" x14ac:dyDescent="0.25">
      <c r="B1202" s="67" t="s">
        <v>465</v>
      </c>
      <c r="C1202" s="67" t="s">
        <v>109</v>
      </c>
      <c r="D1202" s="67">
        <v>2011</v>
      </c>
      <c r="E1202" s="72">
        <v>0.16509055938451675</v>
      </c>
      <c r="F1202" s="73">
        <v>36215.750921622057</v>
      </c>
      <c r="G1202" s="73">
        <v>6815590</v>
      </c>
      <c r="H1202" s="72">
        <v>5.3136633690732656E-3</v>
      </c>
    </row>
    <row r="1203" spans="2:8" x14ac:dyDescent="0.25">
      <c r="B1203" s="67" t="s">
        <v>465</v>
      </c>
      <c r="C1203" s="67" t="s">
        <v>109</v>
      </c>
      <c r="D1203" s="67">
        <v>2012</v>
      </c>
      <c r="E1203" s="72">
        <v>0.16524947858174233</v>
      </c>
      <c r="F1203" s="73">
        <v>38159.079095138775</v>
      </c>
      <c r="G1203" s="73">
        <v>6794407</v>
      </c>
      <c r="H1203" s="72">
        <v>5.6162486432059155E-3</v>
      </c>
    </row>
    <row r="1204" spans="2:8" x14ac:dyDescent="0.25">
      <c r="B1204" s="67" t="s">
        <v>465</v>
      </c>
      <c r="C1204" s="67" t="s">
        <v>109</v>
      </c>
      <c r="D1204" s="67">
        <v>2013</v>
      </c>
      <c r="E1204" s="72">
        <v>0.16353099944431213</v>
      </c>
      <c r="F1204" s="73">
        <v>38556.684924982139</v>
      </c>
      <c r="G1204" s="73">
        <v>6973710</v>
      </c>
      <c r="H1204" s="72">
        <v>5.5288626749581127E-3</v>
      </c>
    </row>
    <row r="1205" spans="2:8" x14ac:dyDescent="0.25">
      <c r="B1205" s="67" t="s">
        <v>465</v>
      </c>
      <c r="C1205" s="67" t="s">
        <v>109</v>
      </c>
      <c r="D1205" s="67">
        <v>2014</v>
      </c>
      <c r="E1205" s="72">
        <v>0.16324589904112846</v>
      </c>
      <c r="F1205" s="73">
        <v>40662.104762659481</v>
      </c>
      <c r="G1205" s="73">
        <v>7173730</v>
      </c>
      <c r="H1205" s="72">
        <v>5.6681955917855121E-3</v>
      </c>
    </row>
    <row r="1206" spans="2:8" x14ac:dyDescent="0.25">
      <c r="B1206" s="67" t="s">
        <v>465</v>
      </c>
      <c r="C1206" s="67" t="s">
        <v>109</v>
      </c>
      <c r="D1206" s="67">
        <v>2015</v>
      </c>
      <c r="E1206" s="72">
        <v>0.15920859417265631</v>
      </c>
      <c r="F1206" s="73">
        <v>38511.126053018008</v>
      </c>
      <c r="G1206" s="73">
        <v>7258314</v>
      </c>
      <c r="H1206">
        <v>5.3057949894449331E-3</v>
      </c>
    </row>
    <row r="1207" spans="2:8" x14ac:dyDescent="0.25">
      <c r="B1207" s="67" t="s">
        <v>465</v>
      </c>
      <c r="C1207" s="67" t="s">
        <v>109</v>
      </c>
      <c r="D1207" s="67">
        <v>2016</v>
      </c>
      <c r="E1207" s="72">
        <v>0.15179426718738487</v>
      </c>
      <c r="F1207" s="73">
        <v>36357.762876722423</v>
      </c>
      <c r="G1207" s="73">
        <v>7348911</v>
      </c>
      <c r="H1207">
        <v>4.9473674231083247E-3</v>
      </c>
    </row>
    <row r="1208" spans="2:8" x14ac:dyDescent="0.25">
      <c r="B1208" s="67" t="s">
        <v>465</v>
      </c>
      <c r="C1208" s="67" t="s">
        <v>109</v>
      </c>
      <c r="D1208" s="67">
        <v>2017</v>
      </c>
      <c r="E1208" s="72">
        <v>0.1488374781440111</v>
      </c>
      <c r="F1208" s="73">
        <v>36254.428276230799</v>
      </c>
      <c r="G1208" s="73">
        <v>7408771</v>
      </c>
      <c r="H1208">
        <v>4.8934470070988558E-3</v>
      </c>
    </row>
    <row r="1209" spans="2:8" x14ac:dyDescent="0.25">
      <c r="B1209" s="67" t="s">
        <v>465</v>
      </c>
      <c r="C1209" s="67" t="s">
        <v>109</v>
      </c>
      <c r="D1209" s="67">
        <v>2018</v>
      </c>
      <c r="E1209" s="72">
        <v>0.15086490999370175</v>
      </c>
      <c r="F1209" s="73">
        <v>36561.205747513661</v>
      </c>
      <c r="G1209" s="73">
        <v>7552902</v>
      </c>
      <c r="H1209">
        <v>4.840683190052467E-3</v>
      </c>
    </row>
    <row r="1210" spans="2:8" x14ac:dyDescent="0.25">
      <c r="B1210" s="67" t="s">
        <v>465</v>
      </c>
      <c r="C1210" s="67" t="s">
        <v>109</v>
      </c>
      <c r="D1210" s="67">
        <v>2019</v>
      </c>
      <c r="E1210" s="72">
        <v>0.14998179832544595</v>
      </c>
      <c r="F1210" s="73">
        <v>36573.061521659991</v>
      </c>
      <c r="G1210" s="73">
        <v>7460380</v>
      </c>
      <c r="H1210">
        <v>4.9023054484704518E-3</v>
      </c>
    </row>
    <row r="1211" spans="2:8" x14ac:dyDescent="0.25">
      <c r="B1211" s="67" t="s">
        <v>465</v>
      </c>
      <c r="C1211" s="67" t="s">
        <v>109</v>
      </c>
      <c r="D1211" s="67">
        <v>2020</v>
      </c>
      <c r="E1211" s="72">
        <v>0.14751924195160795</v>
      </c>
      <c r="F1211" s="73">
        <v>32661.202725811854</v>
      </c>
      <c r="G1211" s="73">
        <v>6400888</v>
      </c>
      <c r="H1211">
        <v>5.1026049394727506E-3</v>
      </c>
    </row>
    <row r="1212" spans="2:8" x14ac:dyDescent="0.25">
      <c r="B1212" s="67" t="s">
        <v>465</v>
      </c>
      <c r="C1212" s="67" t="s">
        <v>130</v>
      </c>
      <c r="D1212" s="67">
        <v>1982</v>
      </c>
      <c r="E1212" s="72">
        <v>0.24271882902542205</v>
      </c>
      <c r="F1212" s="73">
        <v>38210.739815814144</v>
      </c>
      <c r="G1212" s="73">
        <v>4887757</v>
      </c>
      <c r="H1212">
        <v>7.817643106196594E-3</v>
      </c>
    </row>
    <row r="1213" spans="2:8" x14ac:dyDescent="0.25">
      <c r="B1213" s="67" t="s">
        <v>465</v>
      </c>
      <c r="C1213" s="67" t="s">
        <v>130</v>
      </c>
      <c r="D1213" s="67">
        <v>1983</v>
      </c>
      <c r="E1213" s="72">
        <v>0.27028473082993731</v>
      </c>
      <c r="F1213" s="73">
        <v>42477.94829723295</v>
      </c>
      <c r="G1213" s="73">
        <v>4795353</v>
      </c>
      <c r="H1213">
        <v>8.8581483568014596E-3</v>
      </c>
    </row>
    <row r="1214" spans="2:8" x14ac:dyDescent="0.25">
      <c r="B1214" s="67" t="s">
        <v>465</v>
      </c>
      <c r="C1214" s="67" t="s">
        <v>130</v>
      </c>
      <c r="D1214" s="67">
        <v>1984</v>
      </c>
      <c r="E1214" s="72">
        <v>0.26688585262439252</v>
      </c>
      <c r="F1214" s="73">
        <v>44490.672290044109</v>
      </c>
      <c r="G1214" s="73">
        <v>5006527</v>
      </c>
      <c r="H1214">
        <v>8.8865339765558261E-3</v>
      </c>
    </row>
    <row r="1215" spans="2:8" x14ac:dyDescent="0.25">
      <c r="B1215" s="67" t="s">
        <v>465</v>
      </c>
      <c r="C1215" s="67" t="s">
        <v>130</v>
      </c>
      <c r="D1215" s="67">
        <v>1985</v>
      </c>
      <c r="E1215" s="72">
        <v>0.26303441315260601</v>
      </c>
      <c r="F1215" s="73">
        <v>44000.133597754779</v>
      </c>
      <c r="G1215" s="73">
        <v>5018612</v>
      </c>
      <c r="H1215">
        <v>8.7673909833545175E-3</v>
      </c>
    </row>
    <row r="1216" spans="2:8" x14ac:dyDescent="0.25">
      <c r="B1216" s="67" t="s">
        <v>465</v>
      </c>
      <c r="C1216" s="67" t="s">
        <v>130</v>
      </c>
      <c r="D1216" s="67">
        <v>1986</v>
      </c>
      <c r="E1216" s="72">
        <v>0.27215710758577633</v>
      </c>
      <c r="F1216" s="73">
        <v>45309.259585095213</v>
      </c>
      <c r="G1216" s="73">
        <v>5300676</v>
      </c>
      <c r="H1216">
        <v>8.5478266517506844E-3</v>
      </c>
    </row>
    <row r="1217" spans="2:8" x14ac:dyDescent="0.25">
      <c r="B1217" s="67" t="s">
        <v>465</v>
      </c>
      <c r="C1217" s="67" t="s">
        <v>130</v>
      </c>
      <c r="D1217" s="67">
        <v>1987</v>
      </c>
      <c r="E1217" s="72">
        <v>0.26950567207801335</v>
      </c>
      <c r="F1217" s="73">
        <v>45271.562795664679</v>
      </c>
      <c r="G1217" s="73">
        <v>5338657</v>
      </c>
      <c r="H1217">
        <v>8.4799534406620764E-3</v>
      </c>
    </row>
    <row r="1218" spans="2:8" x14ac:dyDescent="0.25">
      <c r="B1218" s="67" t="s">
        <v>465</v>
      </c>
      <c r="C1218" s="67" t="s">
        <v>130</v>
      </c>
      <c r="D1218" s="67">
        <v>1988</v>
      </c>
      <c r="E1218" s="72">
        <v>0.26650980537466074</v>
      </c>
      <c r="F1218" s="73">
        <v>46789.527470796937</v>
      </c>
      <c r="G1218" s="73">
        <v>5498146</v>
      </c>
      <c r="H1218">
        <v>8.5100554752087221E-3</v>
      </c>
    </row>
    <row r="1219" spans="2:8" x14ac:dyDescent="0.25">
      <c r="B1219" s="67" t="s">
        <v>465</v>
      </c>
      <c r="C1219" s="67" t="s">
        <v>130</v>
      </c>
      <c r="D1219" s="67">
        <v>1989</v>
      </c>
      <c r="E1219" s="72">
        <v>0.25178449647647194</v>
      </c>
      <c r="F1219" s="73">
        <v>44529.59890884292</v>
      </c>
      <c r="G1219" s="73">
        <v>5538702</v>
      </c>
      <c r="H1219">
        <v>8.0397174119212263E-3</v>
      </c>
    </row>
    <row r="1220" spans="2:8" x14ac:dyDescent="0.25">
      <c r="B1220" s="67" t="s">
        <v>465</v>
      </c>
      <c r="C1220" s="67" t="s">
        <v>130</v>
      </c>
      <c r="D1220" s="67">
        <v>1990</v>
      </c>
      <c r="E1220" s="72">
        <v>0.25158762329414947</v>
      </c>
      <c r="F1220" s="73">
        <v>45054.311579516288</v>
      </c>
      <c r="G1220" s="73">
        <v>5574458</v>
      </c>
      <c r="H1220">
        <v>8.0822766230396366E-3</v>
      </c>
    </row>
    <row r="1221" spans="2:8" x14ac:dyDescent="0.25">
      <c r="B1221" s="67" t="s">
        <v>465</v>
      </c>
      <c r="C1221" s="67" t="s">
        <v>130</v>
      </c>
      <c r="D1221" s="67">
        <v>1991</v>
      </c>
      <c r="E1221" s="72">
        <v>0.25158762329414947</v>
      </c>
      <c r="F1221" s="73">
        <v>45092.80448588029</v>
      </c>
      <c r="G1221" s="73">
        <v>5568548</v>
      </c>
      <c r="H1221">
        <v>8.0977670455350814E-3</v>
      </c>
    </row>
    <row r="1222" spans="2:8" x14ac:dyDescent="0.25">
      <c r="B1222" s="67" t="s">
        <v>465</v>
      </c>
      <c r="C1222" s="67" t="s">
        <v>130</v>
      </c>
      <c r="D1222" s="67">
        <v>1992</v>
      </c>
      <c r="E1222" s="72">
        <v>0.27389065947536162</v>
      </c>
      <c r="F1222" s="73">
        <v>46694.249080657028</v>
      </c>
      <c r="G1222" s="73">
        <v>5635507</v>
      </c>
      <c r="H1222">
        <v>8.2857228427995963E-3</v>
      </c>
    </row>
    <row r="1223" spans="2:8" x14ac:dyDescent="0.25">
      <c r="B1223" s="67" t="s">
        <v>465</v>
      </c>
      <c r="C1223" s="67" t="s">
        <v>130</v>
      </c>
      <c r="D1223" s="67">
        <v>1993</v>
      </c>
      <c r="E1223" s="72">
        <v>0.26888086642599279</v>
      </c>
      <c r="F1223" s="73">
        <v>47172.190324909752</v>
      </c>
      <c r="G1223" s="73">
        <v>5762251</v>
      </c>
      <c r="H1223">
        <v>8.1864171354058945E-3</v>
      </c>
    </row>
    <row r="1224" spans="2:8" x14ac:dyDescent="0.25">
      <c r="B1224" s="67" t="s">
        <v>465</v>
      </c>
      <c r="C1224" s="67" t="s">
        <v>130</v>
      </c>
      <c r="D1224" s="67">
        <v>1994</v>
      </c>
      <c r="E1224" s="72">
        <v>0.27444438993278714</v>
      </c>
      <c r="F1224" s="73">
        <v>49251.241328558113</v>
      </c>
      <c r="G1224" s="73">
        <v>5763584</v>
      </c>
      <c r="H1224">
        <v>8.5452456888904741E-3</v>
      </c>
    </row>
    <row r="1225" spans="2:8" x14ac:dyDescent="0.25">
      <c r="B1225" s="67" t="s">
        <v>465</v>
      </c>
      <c r="C1225" s="67" t="s">
        <v>130</v>
      </c>
      <c r="D1225" s="67">
        <v>1995</v>
      </c>
      <c r="E1225" s="72">
        <v>0.27960801693997145</v>
      </c>
      <c r="F1225" s="73">
        <v>50419.197222632589</v>
      </c>
      <c r="G1225" s="73">
        <v>5837945</v>
      </c>
      <c r="H1225">
        <v>8.6364632113924665E-3</v>
      </c>
    </row>
    <row r="1226" spans="2:8" x14ac:dyDescent="0.25">
      <c r="B1226" s="67" t="s">
        <v>465</v>
      </c>
      <c r="C1226" s="67" t="s">
        <v>130</v>
      </c>
      <c r="D1226" s="67">
        <v>1996</v>
      </c>
      <c r="E1226" s="72">
        <v>0.2805856885732354</v>
      </c>
      <c r="F1226" s="73">
        <v>52312.395777594007</v>
      </c>
      <c r="G1226" s="73">
        <v>5974675</v>
      </c>
      <c r="H1226">
        <v>8.7556889333049934E-3</v>
      </c>
    </row>
    <row r="1227" spans="2:8" x14ac:dyDescent="0.25">
      <c r="B1227" s="67" t="s">
        <v>465</v>
      </c>
      <c r="C1227" s="67" t="s">
        <v>130</v>
      </c>
      <c r="D1227" s="67">
        <v>1997</v>
      </c>
      <c r="E1227" s="72">
        <v>0.28153986639111839</v>
      </c>
      <c r="F1227" s="73">
        <v>53297.46748690345</v>
      </c>
      <c r="G1227" s="73">
        <v>6116870</v>
      </c>
      <c r="H1227">
        <v>8.7131927745568317E-3</v>
      </c>
    </row>
    <row r="1228" spans="2:8" x14ac:dyDescent="0.25">
      <c r="B1228" s="67" t="s">
        <v>465</v>
      </c>
      <c r="C1228" s="67" t="s">
        <v>130</v>
      </c>
      <c r="D1228" s="67">
        <v>1998</v>
      </c>
      <c r="E1228" s="72">
        <v>0.28465269795238934</v>
      </c>
      <c r="F1228" s="73">
        <v>54132.688222303834</v>
      </c>
      <c r="G1228" s="73">
        <v>6216008</v>
      </c>
      <c r="H1228">
        <v>8.7085937183967316E-3</v>
      </c>
    </row>
    <row r="1229" spans="2:8" x14ac:dyDescent="0.25">
      <c r="B1229" s="67" t="s">
        <v>465</v>
      </c>
      <c r="C1229" s="67" t="s">
        <v>130</v>
      </c>
      <c r="D1229" s="67">
        <v>1999</v>
      </c>
      <c r="E1229" s="72">
        <v>0.28771870029538743</v>
      </c>
      <c r="F1229" s="73">
        <v>56846.885366962058</v>
      </c>
      <c r="G1229" s="73">
        <v>6201141</v>
      </c>
      <c r="H1229">
        <v>9.1671654243891659E-3</v>
      </c>
    </row>
    <row r="1230" spans="2:8" x14ac:dyDescent="0.25">
      <c r="B1230" s="67" t="s">
        <v>465</v>
      </c>
      <c r="C1230" s="67" t="s">
        <v>130</v>
      </c>
      <c r="D1230" s="67">
        <v>2000</v>
      </c>
      <c r="E1230" s="72">
        <v>0.29974757514955941</v>
      </c>
      <c r="F1230" s="73">
        <v>61019.613873195805</v>
      </c>
      <c r="G1230" s="73">
        <v>6310904</v>
      </c>
      <c r="H1230">
        <v>9.6689180936987487E-3</v>
      </c>
    </row>
    <row r="1231" spans="2:8" x14ac:dyDescent="0.25">
      <c r="B1231" s="67" t="s">
        <v>465</v>
      </c>
      <c r="C1231" s="67" t="s">
        <v>130</v>
      </c>
      <c r="D1231" s="67">
        <v>2001</v>
      </c>
      <c r="E1231" s="72">
        <v>0.30044582632972394</v>
      </c>
      <c r="F1231" s="73">
        <v>60397.422683759083</v>
      </c>
      <c r="G1231" s="73">
        <v>6309000</v>
      </c>
      <c r="H1231">
        <v>9.5732164659627656E-3</v>
      </c>
    </row>
    <row r="1232" spans="2:8" x14ac:dyDescent="0.25">
      <c r="B1232" s="67" t="s">
        <v>465</v>
      </c>
      <c r="C1232" s="67" t="s">
        <v>130</v>
      </c>
      <c r="D1232" s="67">
        <v>2002</v>
      </c>
      <c r="E1232" s="72">
        <v>0.31448189108443841</v>
      </c>
      <c r="F1232" s="73">
        <v>65790.555060537765</v>
      </c>
      <c r="G1232" s="73">
        <v>6304620</v>
      </c>
      <c r="H1232">
        <v>1.0435292699724609E-2</v>
      </c>
    </row>
    <row r="1233" spans="2:8" x14ac:dyDescent="0.25">
      <c r="B1233" s="67" t="s">
        <v>465</v>
      </c>
      <c r="C1233" s="67" t="s">
        <v>130</v>
      </c>
      <c r="D1233" s="67">
        <v>2003</v>
      </c>
      <c r="E1233" s="72">
        <v>0.31158040505452655</v>
      </c>
      <c r="F1233" s="73">
        <v>66123.905141076684</v>
      </c>
      <c r="G1233" s="73">
        <v>6382794</v>
      </c>
      <c r="H1233">
        <v>1.03597116154895E-2</v>
      </c>
    </row>
    <row r="1234" spans="2:8" x14ac:dyDescent="0.25">
      <c r="B1234" s="67" t="s">
        <v>465</v>
      </c>
      <c r="C1234" s="67" t="s">
        <v>130</v>
      </c>
      <c r="D1234" s="67">
        <v>2004</v>
      </c>
      <c r="E1234" s="72">
        <v>0.31125998454006698</v>
      </c>
      <c r="F1234" s="73">
        <v>68125.472816284455</v>
      </c>
      <c r="G1234" s="73">
        <v>6519753</v>
      </c>
      <c r="H1234">
        <v>1.0449087997088916E-2</v>
      </c>
    </row>
    <row r="1235" spans="2:8" x14ac:dyDescent="0.25">
      <c r="B1235" s="67" t="s">
        <v>465</v>
      </c>
      <c r="C1235" s="67" t="s">
        <v>130</v>
      </c>
      <c r="D1235" s="67">
        <v>2005</v>
      </c>
      <c r="E1235" s="72">
        <v>0.30839928516721982</v>
      </c>
      <c r="F1235" s="73">
        <v>68749.602246617316</v>
      </c>
      <c r="G1235" s="73">
        <v>6497015</v>
      </c>
      <c r="H1235">
        <v>1.0581721336123945E-2</v>
      </c>
    </row>
    <row r="1236" spans="2:8" x14ac:dyDescent="0.25">
      <c r="B1236" s="67" t="s">
        <v>465</v>
      </c>
      <c r="C1236" s="67" t="s">
        <v>130</v>
      </c>
      <c r="D1236" s="67">
        <v>2006</v>
      </c>
      <c r="E1236" s="72">
        <v>0.30425656955755187</v>
      </c>
      <c r="F1236" s="73">
        <v>66790.097892704231</v>
      </c>
      <c r="G1236" s="73">
        <v>6560912</v>
      </c>
      <c r="H1236">
        <v>1.0180002093109042E-2</v>
      </c>
    </row>
    <row r="1237" spans="2:8" x14ac:dyDescent="0.25">
      <c r="B1237" s="67" t="s">
        <v>465</v>
      </c>
      <c r="C1237" s="67" t="s">
        <v>130</v>
      </c>
      <c r="D1237" s="67">
        <v>2007</v>
      </c>
      <c r="E1237" s="72">
        <v>0.30500543160357652</v>
      </c>
      <c r="F1237" s="73">
        <v>66027.270828110646</v>
      </c>
      <c r="G1237" s="73">
        <v>6567929</v>
      </c>
      <c r="H1237">
        <v>1.0052981819400095E-2</v>
      </c>
    </row>
    <row r="1238" spans="2:8" x14ac:dyDescent="0.25">
      <c r="B1238" s="67" t="s">
        <v>465</v>
      </c>
      <c r="C1238" s="67" t="s">
        <v>130</v>
      </c>
      <c r="D1238" s="67">
        <v>2008</v>
      </c>
      <c r="E1238" s="72">
        <v>0.31012763136084864</v>
      </c>
      <c r="F1238" s="73">
        <v>67588.905851151998</v>
      </c>
      <c r="G1238" s="73">
        <v>6641293</v>
      </c>
      <c r="H1238">
        <v>1.017707031614958E-2</v>
      </c>
    </row>
    <row r="1239" spans="2:8" x14ac:dyDescent="0.25">
      <c r="B1239" s="67" t="s">
        <v>465</v>
      </c>
      <c r="C1239" s="67" t="s">
        <v>130</v>
      </c>
      <c r="D1239" s="67">
        <v>2009</v>
      </c>
      <c r="E1239" s="72">
        <v>0.30065884621565159</v>
      </c>
      <c r="F1239" s="73">
        <v>67040.007552627343</v>
      </c>
      <c r="G1239" s="73">
        <v>6527069</v>
      </c>
      <c r="H1239">
        <v>1.0271073823890531E-2</v>
      </c>
    </row>
    <row r="1240" spans="2:8" x14ac:dyDescent="0.25">
      <c r="B1240" s="67" t="s">
        <v>465</v>
      </c>
      <c r="C1240" s="67" t="s">
        <v>130</v>
      </c>
      <c r="D1240" s="67">
        <v>2010</v>
      </c>
      <c r="E1240" s="72">
        <v>0.30093038177735004</v>
      </c>
      <c r="F1240" s="73">
        <v>65917.897337183196</v>
      </c>
      <c r="G1240" s="73">
        <v>6735067</v>
      </c>
      <c r="H1240">
        <v>9.7872667543148703E-3</v>
      </c>
    </row>
    <row r="1241" spans="2:8" x14ac:dyDescent="0.25">
      <c r="B1241" s="67" t="s">
        <v>465</v>
      </c>
      <c r="C1241" s="67" t="s">
        <v>130</v>
      </c>
      <c r="D1241" s="67">
        <v>2011</v>
      </c>
      <c r="E1241" s="72">
        <v>0.30068921301490625</v>
      </c>
      <c r="F1241" s="73">
        <v>65961.891969866963</v>
      </c>
      <c r="G1241" s="73">
        <v>6815590</v>
      </c>
      <c r="H1241">
        <v>9.6780897867781018E-3</v>
      </c>
    </row>
    <row r="1242" spans="2:8" x14ac:dyDescent="0.25">
      <c r="B1242" s="67" t="s">
        <v>465</v>
      </c>
      <c r="C1242" s="67" t="s">
        <v>130</v>
      </c>
      <c r="D1242" s="67">
        <v>2012</v>
      </c>
      <c r="E1242" s="72">
        <v>0.30097866196053263</v>
      </c>
      <c r="F1242" s="73">
        <v>69501.39066260228</v>
      </c>
      <c r="G1242" s="73">
        <v>6794407</v>
      </c>
      <c r="H1242">
        <v>1.022920626665466E-2</v>
      </c>
    </row>
    <row r="1243" spans="2:8" x14ac:dyDescent="0.25">
      <c r="B1243" s="67" t="s">
        <v>465</v>
      </c>
      <c r="C1243" s="67" t="s">
        <v>130</v>
      </c>
      <c r="D1243" s="67">
        <v>2013</v>
      </c>
      <c r="E1243" s="72">
        <v>0.29943637373977933</v>
      </c>
      <c r="F1243" s="73">
        <v>70599.910454870216</v>
      </c>
      <c r="G1243" s="73">
        <v>6973710</v>
      </c>
      <c r="H1243">
        <v>1.0123723305797088E-2</v>
      </c>
    </row>
    <row r="1244" spans="2:8" x14ac:dyDescent="0.25">
      <c r="B1244" s="67" t="s">
        <v>465</v>
      </c>
      <c r="C1244" s="67" t="s">
        <v>130</v>
      </c>
      <c r="D1244" s="67">
        <v>2014</v>
      </c>
      <c r="E1244" s="72">
        <v>0.29891433552579444</v>
      </c>
      <c r="F1244" s="73">
        <v>74455.077264442501</v>
      </c>
      <c r="G1244" s="73">
        <v>7173730</v>
      </c>
      <c r="H1244">
        <v>1.0378851345735412E-2</v>
      </c>
    </row>
    <row r="1245" spans="2:8" x14ac:dyDescent="0.25">
      <c r="B1245" s="67" t="s">
        <v>465</v>
      </c>
      <c r="C1245" s="67" t="s">
        <v>130</v>
      </c>
      <c r="D1245" s="67">
        <v>2015</v>
      </c>
      <c r="E1245" s="72">
        <v>0.29152175593167939</v>
      </c>
      <c r="F1245" s="73">
        <v>70516.489064069858</v>
      </c>
      <c r="G1245" s="73">
        <v>7258314</v>
      </c>
      <c r="H1245">
        <v>9.7152712136826629E-3</v>
      </c>
    </row>
    <row r="1246" spans="2:8" x14ac:dyDescent="0.25">
      <c r="B1246" s="67" t="s">
        <v>465</v>
      </c>
      <c r="C1246" s="67" t="s">
        <v>130</v>
      </c>
      <c r="D1246" s="67">
        <v>2016</v>
      </c>
      <c r="E1246" s="72">
        <v>0.31419939577039274</v>
      </c>
      <c r="F1246" s="73">
        <v>75257.039274924464</v>
      </c>
      <c r="G1246" s="73">
        <v>7348911</v>
      </c>
      <c r="H1246">
        <v>1.0240570238899949E-2</v>
      </c>
    </row>
    <row r="1247" spans="2:8" x14ac:dyDescent="0.25">
      <c r="B1247" s="67" t="s">
        <v>465</v>
      </c>
      <c r="C1247" s="67" t="s">
        <v>130</v>
      </c>
      <c r="D1247" s="67">
        <v>2017</v>
      </c>
      <c r="E1247" s="72">
        <v>0.31024666560698233</v>
      </c>
      <c r="F1247" s="73">
        <v>75571.123795211184</v>
      </c>
      <c r="G1247" s="73">
        <v>7408771</v>
      </c>
      <c r="H1247">
        <v>1.0200224004117712E-2</v>
      </c>
    </row>
    <row r="1248" spans="2:8" x14ac:dyDescent="0.25">
      <c r="B1248" s="67" t="s">
        <v>465</v>
      </c>
      <c r="C1248" s="67" t="s">
        <v>130</v>
      </c>
      <c r="D1248" s="67">
        <v>2018</v>
      </c>
      <c r="E1248" s="72">
        <v>0.31447277840434723</v>
      </c>
      <c r="F1248" s="73">
        <v>76210.591009623124</v>
      </c>
      <c r="G1248" s="73">
        <v>7552902</v>
      </c>
      <c r="H1248">
        <v>1.0090239620429754E-2</v>
      </c>
    </row>
    <row r="1249" spans="2:8" x14ac:dyDescent="0.25">
      <c r="B1249" s="67" t="s">
        <v>465</v>
      </c>
      <c r="C1249" s="67" t="s">
        <v>130</v>
      </c>
      <c r="D1249" s="67">
        <v>2019</v>
      </c>
      <c r="E1249" s="72">
        <v>0.31263196214051692</v>
      </c>
      <c r="F1249" s="73">
        <v>76235.303967965054</v>
      </c>
      <c r="G1249" s="73">
        <v>7460380</v>
      </c>
      <c r="H1249">
        <v>1.0218689124141807E-2</v>
      </c>
    </row>
    <row r="1250" spans="2:8" x14ac:dyDescent="0.25">
      <c r="B1250" s="67" t="s">
        <v>465</v>
      </c>
      <c r="C1250" s="67" t="s">
        <v>130</v>
      </c>
      <c r="D1250" s="67">
        <v>2020</v>
      </c>
      <c r="E1250" s="72">
        <v>0.31938631995348132</v>
      </c>
      <c r="F1250" s="73">
        <v>70713.089396660624</v>
      </c>
      <c r="G1250" s="73">
        <v>6400888</v>
      </c>
      <c r="H1250">
        <v>1.1047387393227413E-2</v>
      </c>
    </row>
    <row r="1251" spans="2:8" x14ac:dyDescent="0.25">
      <c r="B1251" s="67" t="s">
        <v>465</v>
      </c>
      <c r="C1251" s="67" t="s">
        <v>466</v>
      </c>
      <c r="D1251" s="67">
        <v>1982</v>
      </c>
      <c r="E1251" s="72">
        <v>0.36196695998802558</v>
      </c>
      <c r="F1251" s="73">
        <v>56983.734576994888</v>
      </c>
      <c r="G1251" s="73">
        <v>4887757</v>
      </c>
      <c r="H1251">
        <v>1.165846308991934E-2</v>
      </c>
    </row>
    <row r="1252" spans="2:8" x14ac:dyDescent="0.25">
      <c r="B1252" s="67" t="s">
        <v>465</v>
      </c>
      <c r="C1252" s="67" t="s">
        <v>466</v>
      </c>
      <c r="D1252" s="67">
        <v>1983</v>
      </c>
      <c r="E1252" s="72">
        <v>0.3023960906358959</v>
      </c>
      <c r="F1252" s="73">
        <v>47524.569604337397</v>
      </c>
      <c r="G1252" s="73">
        <v>4795353</v>
      </c>
      <c r="H1252">
        <v>9.9105466488780703E-3</v>
      </c>
    </row>
    <row r="1253" spans="2:8" x14ac:dyDescent="0.25">
      <c r="B1253" s="67" t="s">
        <v>465</v>
      </c>
      <c r="C1253" s="67" t="s">
        <v>466</v>
      </c>
      <c r="D1253" s="67">
        <v>1984</v>
      </c>
      <c r="E1253" s="72">
        <v>0.30013205055649878</v>
      </c>
      <c r="F1253" s="73">
        <v>50032.913223920012</v>
      </c>
      <c r="G1253" s="73">
        <v>5006527</v>
      </c>
      <c r="H1253">
        <v>9.9935370814778404E-3</v>
      </c>
    </row>
    <row r="1254" spans="2:8" x14ac:dyDescent="0.25">
      <c r="B1254" s="67" t="s">
        <v>465</v>
      </c>
      <c r="C1254" s="67" t="s">
        <v>466</v>
      </c>
      <c r="D1254" s="67">
        <v>1985</v>
      </c>
      <c r="E1254" s="72">
        <v>0.30456569662951194</v>
      </c>
      <c r="F1254" s="73">
        <v>50947.445166488127</v>
      </c>
      <c r="G1254" s="73">
        <v>5018612</v>
      </c>
      <c r="H1254">
        <v>1.0151700343937352E-2</v>
      </c>
    </row>
    <row r="1255" spans="2:8" x14ac:dyDescent="0.25">
      <c r="B1255" s="67" t="s">
        <v>465</v>
      </c>
      <c r="C1255" s="67" t="s">
        <v>466</v>
      </c>
      <c r="D1255" s="67">
        <v>1986</v>
      </c>
      <c r="E1255" s="72">
        <v>0.30782983795442292</v>
      </c>
      <c r="F1255" s="73">
        <v>51248.127082328239</v>
      </c>
      <c r="G1255" s="73">
        <v>5300676</v>
      </c>
      <c r="H1255">
        <v>9.6682247853534607E-3</v>
      </c>
    </row>
    <row r="1256" spans="2:8" x14ac:dyDescent="0.25">
      <c r="B1256" s="67" t="s">
        <v>465</v>
      </c>
      <c r="C1256" s="67" t="s">
        <v>466</v>
      </c>
      <c r="D1256" s="67">
        <v>1987</v>
      </c>
      <c r="E1256" s="72">
        <v>0.31269964684171575</v>
      </c>
      <c r="F1256" s="73">
        <v>52527.286676471413</v>
      </c>
      <c r="G1256" s="73">
        <v>5338657</v>
      </c>
      <c r="H1256">
        <v>9.8390450400674574E-3</v>
      </c>
    </row>
    <row r="1257" spans="2:8" x14ac:dyDescent="0.25">
      <c r="B1257" s="67" t="s">
        <v>465</v>
      </c>
      <c r="C1257" s="67" t="s">
        <v>466</v>
      </c>
      <c r="D1257" s="67">
        <v>1988</v>
      </c>
      <c r="E1257" s="72">
        <v>0.30551824438865782</v>
      </c>
      <c r="F1257" s="73">
        <v>53638.005057850321</v>
      </c>
      <c r="G1257" s="73">
        <v>5498146</v>
      </c>
      <c r="H1257">
        <v>9.7556530979443466E-3</v>
      </c>
    </row>
    <row r="1258" spans="2:8" x14ac:dyDescent="0.25">
      <c r="B1258" s="67" t="s">
        <v>465</v>
      </c>
      <c r="C1258" s="67" t="s">
        <v>466</v>
      </c>
      <c r="D1258" s="67">
        <v>1989</v>
      </c>
      <c r="E1258" s="72">
        <v>0.30866105933166627</v>
      </c>
      <c r="F1258" s="73">
        <v>54588.56030916117</v>
      </c>
      <c r="G1258" s="73">
        <v>5538702</v>
      </c>
      <c r="H1258">
        <v>9.8558399258817618E-3</v>
      </c>
    </row>
    <row r="1259" spans="2:8" x14ac:dyDescent="0.25">
      <c r="B1259" s="67" t="s">
        <v>465</v>
      </c>
      <c r="C1259" s="67" t="s">
        <v>466</v>
      </c>
      <c r="D1259" s="67">
        <v>1990</v>
      </c>
      <c r="E1259" s="72">
        <v>0.30576949060937714</v>
      </c>
      <c r="F1259" s="73">
        <v>54757.200378327259</v>
      </c>
      <c r="G1259" s="73">
        <v>5574458</v>
      </c>
      <c r="H1259">
        <v>9.8228743275718036E-3</v>
      </c>
    </row>
    <row r="1260" spans="2:8" x14ac:dyDescent="0.25">
      <c r="B1260" s="67" t="s">
        <v>465</v>
      </c>
      <c r="C1260" s="67" t="s">
        <v>466</v>
      </c>
      <c r="D1260" s="67">
        <v>1991</v>
      </c>
      <c r="E1260" s="72">
        <v>0.30576949060937714</v>
      </c>
      <c r="F1260" s="73">
        <v>54803.983110390494</v>
      </c>
      <c r="G1260" s="73">
        <v>5568548</v>
      </c>
      <c r="H1260">
        <v>9.8417007647937111E-3</v>
      </c>
    </row>
    <row r="1261" spans="2:8" x14ac:dyDescent="0.25">
      <c r="B1261" s="67" t="s">
        <v>465</v>
      </c>
      <c r="C1261" s="67" t="s">
        <v>466</v>
      </c>
      <c r="D1261" s="67">
        <v>1992</v>
      </c>
      <c r="E1261" s="72">
        <v>0.25442510419220399</v>
      </c>
      <c r="F1261" s="73">
        <v>43375.663888207899</v>
      </c>
      <c r="G1261" s="73">
        <v>5635507</v>
      </c>
      <c r="H1261">
        <v>7.6968521001230059E-3</v>
      </c>
    </row>
    <row r="1262" spans="2:8" x14ac:dyDescent="0.25">
      <c r="B1262" s="67" t="s">
        <v>465</v>
      </c>
      <c r="C1262" s="67" t="s">
        <v>466</v>
      </c>
      <c r="D1262" s="67">
        <v>1993</v>
      </c>
      <c r="E1262" s="72">
        <v>0.2497713598074609</v>
      </c>
      <c r="F1262" s="73">
        <v>43819.637593261134</v>
      </c>
      <c r="G1262" s="73">
        <v>5762251</v>
      </c>
      <c r="H1262">
        <v>7.6046041023310395E-3</v>
      </c>
    </row>
    <row r="1263" spans="2:8" x14ac:dyDescent="0.25">
      <c r="B1263" s="67" t="s">
        <v>465</v>
      </c>
      <c r="C1263" s="67" t="s">
        <v>466</v>
      </c>
      <c r="D1263" s="67">
        <v>1994</v>
      </c>
      <c r="E1263" s="72">
        <v>0.25457489084040624</v>
      </c>
      <c r="F1263" s="73">
        <v>45685.500760437622</v>
      </c>
      <c r="G1263" s="73">
        <v>5763584</v>
      </c>
      <c r="H1263">
        <v>7.9265784554259332E-3</v>
      </c>
    </row>
    <row r="1264" spans="2:8" x14ac:dyDescent="0.25">
      <c r="B1264" s="67" t="s">
        <v>465</v>
      </c>
      <c r="C1264" s="67" t="s">
        <v>466</v>
      </c>
      <c r="D1264" s="67">
        <v>1995</v>
      </c>
      <c r="E1264" s="72">
        <v>0.25552765056384497</v>
      </c>
      <c r="F1264" s="73">
        <v>46077.001477323087</v>
      </c>
      <c r="G1264" s="73">
        <v>5837945</v>
      </c>
      <c r="H1264">
        <v>7.8926748157653222E-3</v>
      </c>
    </row>
    <row r="1265" spans="2:8" x14ac:dyDescent="0.25">
      <c r="B1265" s="67" t="s">
        <v>465</v>
      </c>
      <c r="C1265" s="67" t="s">
        <v>466</v>
      </c>
      <c r="D1265" s="67">
        <v>1996</v>
      </c>
      <c r="E1265" s="72">
        <v>0.25242010020917449</v>
      </c>
      <c r="F1265" s="73">
        <v>47061.203482998491</v>
      </c>
      <c r="G1265" s="73">
        <v>5974675</v>
      </c>
      <c r="H1265">
        <v>7.8767804914909173E-3</v>
      </c>
    </row>
    <row r="1266" spans="2:8" x14ac:dyDescent="0.25">
      <c r="B1266" s="67" t="s">
        <v>465</v>
      </c>
      <c r="C1266" s="67" t="s">
        <v>466</v>
      </c>
      <c r="D1266" s="67">
        <v>1997</v>
      </c>
      <c r="E1266" s="72">
        <v>0.24938722545297257</v>
      </c>
      <c r="F1266" s="73">
        <v>47210.74748882588</v>
      </c>
      <c r="G1266" s="73">
        <v>6116870</v>
      </c>
      <c r="H1266">
        <v>7.7181217663324347E-3</v>
      </c>
    </row>
    <row r="1267" spans="2:8" x14ac:dyDescent="0.25">
      <c r="B1267" s="67" t="s">
        <v>465</v>
      </c>
      <c r="C1267" s="67" t="s">
        <v>466</v>
      </c>
      <c r="D1267" s="67">
        <v>1998</v>
      </c>
      <c r="E1267" s="72">
        <v>0.25030644999737667</v>
      </c>
      <c r="F1267" s="73">
        <v>47601.027902451118</v>
      </c>
      <c r="G1267" s="73">
        <v>6216008</v>
      </c>
      <c r="H1267">
        <v>7.6578131660144447E-3</v>
      </c>
    </row>
    <row r="1268" spans="2:8" x14ac:dyDescent="0.25">
      <c r="B1268" s="67" t="s">
        <v>465</v>
      </c>
      <c r="C1268" s="67" t="s">
        <v>466</v>
      </c>
      <c r="D1268" s="67">
        <v>1999</v>
      </c>
      <c r="E1268" s="72">
        <v>0.2512118457926229</v>
      </c>
      <c r="F1268" s="73">
        <v>49633.934068014845</v>
      </c>
      <c r="G1268" s="73">
        <v>6201141</v>
      </c>
      <c r="H1268">
        <v>8.004000242538405E-3</v>
      </c>
    </row>
    <row r="1269" spans="2:8" x14ac:dyDescent="0.25">
      <c r="B1269" s="67" t="s">
        <v>465</v>
      </c>
      <c r="C1269" s="67" t="s">
        <v>466</v>
      </c>
      <c r="D1269" s="67">
        <v>2000</v>
      </c>
      <c r="E1269" s="72">
        <v>0.24440828101450748</v>
      </c>
      <c r="F1269" s="73">
        <v>49754.193766123288</v>
      </c>
      <c r="G1269" s="73">
        <v>6310904</v>
      </c>
      <c r="H1269">
        <v>7.8838457637960095E-3</v>
      </c>
    </row>
    <row r="1270" spans="2:8" x14ac:dyDescent="0.25">
      <c r="B1270" s="67" t="s">
        <v>465</v>
      </c>
      <c r="C1270" s="67" t="s">
        <v>466</v>
      </c>
      <c r="D1270" s="67">
        <v>2001</v>
      </c>
      <c r="E1270" s="72">
        <v>0.25318679257533239</v>
      </c>
      <c r="F1270" s="73">
        <v>50897.128164248767</v>
      </c>
      <c r="G1270" s="73">
        <v>6309000</v>
      </c>
      <c r="H1270">
        <v>8.0673843975667715E-3</v>
      </c>
    </row>
    <row r="1271" spans="2:8" x14ac:dyDescent="0.25">
      <c r="B1271" s="67" t="s">
        <v>465</v>
      </c>
      <c r="C1271" s="67" t="s">
        <v>466</v>
      </c>
      <c r="D1271" s="67">
        <v>2002</v>
      </c>
      <c r="E1271" s="72">
        <v>0.24576759788248859</v>
      </c>
      <c r="F1271" s="73">
        <v>51415.318779810259</v>
      </c>
      <c r="G1271" s="73">
        <v>6304620</v>
      </c>
      <c r="H1271">
        <v>8.1551812448347819E-3</v>
      </c>
    </row>
    <row r="1272" spans="2:8" x14ac:dyDescent="0.25">
      <c r="B1272" s="67" t="s">
        <v>465</v>
      </c>
      <c r="C1272" s="67" t="s">
        <v>466</v>
      </c>
      <c r="D1272" s="67">
        <v>2003</v>
      </c>
      <c r="E1272" s="72">
        <v>0.25618833304483296</v>
      </c>
      <c r="F1272" s="73">
        <v>54368.544227107493</v>
      </c>
      <c r="G1272" s="73">
        <v>6382794</v>
      </c>
      <c r="H1272">
        <v>8.5179851060691435E-3</v>
      </c>
    </row>
    <row r="1273" spans="2:8" x14ac:dyDescent="0.25">
      <c r="B1273" s="67" t="s">
        <v>465</v>
      </c>
      <c r="C1273" s="67" t="s">
        <v>466</v>
      </c>
      <c r="D1273" s="67">
        <v>2004</v>
      </c>
      <c r="E1273" s="72">
        <v>0.26110109078416216</v>
      </c>
      <c r="F1273" s="73">
        <v>57147.195739929572</v>
      </c>
      <c r="G1273" s="73">
        <v>6519753</v>
      </c>
      <c r="H1273">
        <v>8.7652393794564881E-3</v>
      </c>
    </row>
    <row r="1274" spans="2:8" x14ac:dyDescent="0.25">
      <c r="B1274" s="67" t="s">
        <v>465</v>
      </c>
      <c r="C1274" s="67" t="s">
        <v>466</v>
      </c>
      <c r="D1274" s="67">
        <v>2005</v>
      </c>
      <c r="E1274" s="72">
        <v>0.25870138711599011</v>
      </c>
      <c r="F1274" s="73">
        <v>57670.748021444982</v>
      </c>
      <c r="G1274" s="73">
        <v>6497015</v>
      </c>
      <c r="H1274">
        <v>8.8764991340554052E-3</v>
      </c>
    </row>
    <row r="1275" spans="2:8" x14ac:dyDescent="0.25">
      <c r="B1275" s="67" t="s">
        <v>465</v>
      </c>
      <c r="C1275" s="67" t="s">
        <v>466</v>
      </c>
      <c r="D1275" s="67">
        <v>2006</v>
      </c>
      <c r="E1275" s="72">
        <v>0.25690538158005205</v>
      </c>
      <c r="F1275" s="73">
        <v>56395.612459071446</v>
      </c>
      <c r="G1275" s="73">
        <v>6560912</v>
      </c>
      <c r="H1275">
        <v>8.5956971315986931E-3</v>
      </c>
    </row>
    <row r="1276" spans="2:8" x14ac:dyDescent="0.25">
      <c r="B1276" s="67" t="s">
        <v>465</v>
      </c>
      <c r="C1276" s="67" t="s">
        <v>466</v>
      </c>
      <c r="D1276" s="67">
        <v>2007</v>
      </c>
      <c r="E1276" s="72">
        <v>0.25821007771371268</v>
      </c>
      <c r="F1276" s="73">
        <v>55897.059413386807</v>
      </c>
      <c r="G1276" s="73">
        <v>6567929</v>
      </c>
      <c r="H1276">
        <v>8.5106065265606254E-3</v>
      </c>
    </row>
    <row r="1277" spans="2:8" x14ac:dyDescent="0.25">
      <c r="B1277" s="67" t="s">
        <v>465</v>
      </c>
      <c r="C1277" s="67" t="s">
        <v>466</v>
      </c>
      <c r="D1277" s="67">
        <v>2008</v>
      </c>
      <c r="E1277" s="72">
        <v>0.2560914967677772</v>
      </c>
      <c r="F1277" s="73">
        <v>55812.324714072594</v>
      </c>
      <c r="G1277" s="73">
        <v>6641293</v>
      </c>
      <c r="H1277">
        <v>8.4038341199631755E-3</v>
      </c>
    </row>
    <row r="1278" spans="2:8" x14ac:dyDescent="0.25">
      <c r="B1278" s="67" t="s">
        <v>465</v>
      </c>
      <c r="C1278" s="67" t="s">
        <v>466</v>
      </c>
      <c r="D1278" s="67">
        <v>2009</v>
      </c>
      <c r="E1278" s="72">
        <v>0.26594889924473725</v>
      </c>
      <c r="F1278" s="73">
        <v>59300.487706893779</v>
      </c>
      <c r="G1278" s="73">
        <v>6527069</v>
      </c>
      <c r="H1278">
        <v>9.085316503762068E-3</v>
      </c>
    </row>
    <row r="1279" spans="2:8" x14ac:dyDescent="0.25">
      <c r="B1279" s="67" t="s">
        <v>465</v>
      </c>
      <c r="C1279" s="67" t="s">
        <v>466</v>
      </c>
      <c r="D1279" s="67">
        <v>2010</v>
      </c>
      <c r="E1279" s="72">
        <v>0.26644209175489253</v>
      </c>
      <c r="F1279" s="73">
        <v>58363.34087263394</v>
      </c>
      <c r="G1279" s="73">
        <v>6735067</v>
      </c>
      <c r="H1279">
        <v>8.6655917265015987E-3</v>
      </c>
    </row>
    <row r="1280" spans="2:8" x14ac:dyDescent="0.25">
      <c r="B1280" s="67" t="s">
        <v>465</v>
      </c>
      <c r="C1280" s="67" t="s">
        <v>466</v>
      </c>
      <c r="D1280" s="67">
        <v>2011</v>
      </c>
      <c r="E1280" s="72">
        <v>0.26622856226959446</v>
      </c>
      <c r="F1280" s="73">
        <v>58402.293476518666</v>
      </c>
      <c r="G1280" s="73">
        <v>6815590</v>
      </c>
      <c r="H1280">
        <v>8.5689270446899918E-3</v>
      </c>
    </row>
    <row r="1281" spans="2:8" x14ac:dyDescent="0.25">
      <c r="B1281" s="67" t="s">
        <v>465</v>
      </c>
      <c r="C1281" s="67" t="s">
        <v>466</v>
      </c>
      <c r="D1281" s="67">
        <v>2012</v>
      </c>
      <c r="E1281" s="72">
        <v>0.26552222043959572</v>
      </c>
      <c r="F1281" s="73">
        <v>61313.860099470563</v>
      </c>
      <c r="G1281" s="73">
        <v>6794407</v>
      </c>
      <c r="H1281">
        <v>9.024166509228923E-3</v>
      </c>
    </row>
    <row r="1282" spans="2:8" x14ac:dyDescent="0.25">
      <c r="B1282" s="67" t="s">
        <v>465</v>
      </c>
      <c r="C1282" s="67" t="s">
        <v>466</v>
      </c>
      <c r="D1282" s="67">
        <v>2013</v>
      </c>
      <c r="E1282" s="72">
        <v>0.2640311185202826</v>
      </c>
      <c r="F1282" s="73">
        <v>62252.20100023815</v>
      </c>
      <c r="G1282" s="73">
        <v>6973710</v>
      </c>
      <c r="H1282">
        <v>8.9266976975294569E-3</v>
      </c>
    </row>
    <row r="1283" spans="2:8" x14ac:dyDescent="0.25">
      <c r="B1283" s="67" t="s">
        <v>465</v>
      </c>
      <c r="C1283" s="67" t="s">
        <v>466</v>
      </c>
      <c r="D1283" s="67">
        <v>2014</v>
      </c>
      <c r="E1283" s="72">
        <v>0.26357080592756954</v>
      </c>
      <c r="F1283" s="73">
        <v>65651.534194468666</v>
      </c>
      <c r="G1283" s="73">
        <v>7173730</v>
      </c>
      <c r="H1283">
        <v>9.1516594846012701E-3</v>
      </c>
    </row>
    <row r="1284" spans="2:8" x14ac:dyDescent="0.25">
      <c r="B1284" s="67" t="s">
        <v>465</v>
      </c>
      <c r="C1284" s="67" t="s">
        <v>466</v>
      </c>
      <c r="D1284" s="67">
        <v>2015</v>
      </c>
      <c r="E1284" s="72">
        <v>0.27405518200788315</v>
      </c>
      <c r="F1284" s="73">
        <v>66291.482031068866</v>
      </c>
      <c r="G1284" s="73">
        <v>7258314</v>
      </c>
      <c r="H1284">
        <v>9.1331791420251138E-3</v>
      </c>
    </row>
    <row r="1285" spans="2:8" x14ac:dyDescent="0.25">
      <c r="B1285" s="67" t="s">
        <v>465</v>
      </c>
      <c r="C1285" s="67" t="s">
        <v>466</v>
      </c>
      <c r="D1285" s="67">
        <v>2016</v>
      </c>
      <c r="E1285" s="72">
        <v>0.26718738486478522</v>
      </c>
      <c r="F1285" s="73">
        <v>63996.722422813356</v>
      </c>
      <c r="G1285" s="73">
        <v>7348911</v>
      </c>
      <c r="H1285">
        <v>8.7083273185392177E-3</v>
      </c>
    </row>
    <row r="1286" spans="2:8" x14ac:dyDescent="0.25">
      <c r="B1286" s="67" t="s">
        <v>465</v>
      </c>
      <c r="C1286" s="67" t="s">
        <v>466</v>
      </c>
      <c r="D1286" s="67">
        <v>2017</v>
      </c>
      <c r="E1286" s="72">
        <v>0.25649177058798028</v>
      </c>
      <c r="F1286" s="73">
        <v>62477.291446902593</v>
      </c>
      <c r="G1286" s="73">
        <v>7408771</v>
      </c>
      <c r="H1286">
        <v>8.4328819782528829E-3</v>
      </c>
    </row>
    <row r="1287" spans="2:8" x14ac:dyDescent="0.25">
      <c r="B1287" s="67" t="s">
        <v>465</v>
      </c>
      <c r="C1287" s="67" t="s">
        <v>466</v>
      </c>
      <c r="D1287" s="67">
        <v>2018</v>
      </c>
      <c r="E1287" s="72">
        <v>0.24680327508678393</v>
      </c>
      <c r="F1287" s="73">
        <v>59811.292897631567</v>
      </c>
      <c r="G1287" s="73">
        <v>7552902</v>
      </c>
      <c r="H1287">
        <v>7.9189817235324339E-3</v>
      </c>
    </row>
    <row r="1288" spans="2:8" x14ac:dyDescent="0.25">
      <c r="B1288" s="67" t="s">
        <v>465</v>
      </c>
      <c r="C1288" s="67" t="s">
        <v>466</v>
      </c>
      <c r="D1288" s="67">
        <v>2019</v>
      </c>
      <c r="E1288" s="72">
        <v>0.24535857298871497</v>
      </c>
      <c r="F1288" s="73">
        <v>59830.688023298142</v>
      </c>
      <c r="G1288" s="73">
        <v>7460380</v>
      </c>
      <c r="H1288">
        <v>8.0197909521094284E-3</v>
      </c>
    </row>
    <row r="1289" spans="2:8" x14ac:dyDescent="0.25">
      <c r="B1289" s="67" t="s">
        <v>465</v>
      </c>
      <c r="C1289" s="67" t="s">
        <v>466</v>
      </c>
      <c r="D1289" s="67">
        <v>2020</v>
      </c>
      <c r="E1289" s="72">
        <v>0.24133002202763049</v>
      </c>
      <c r="F1289" s="73">
        <v>53431.190866983474</v>
      </c>
      <c r="G1289" s="73">
        <v>6400888</v>
      </c>
      <c r="H1289">
        <v>8.34746536214717E-3</v>
      </c>
    </row>
    <row r="1290" spans="2:8" x14ac:dyDescent="0.25">
      <c r="B1290" s="67" t="s">
        <v>465</v>
      </c>
      <c r="C1290" s="67" t="s">
        <v>148</v>
      </c>
      <c r="D1290" s="67">
        <v>1982</v>
      </c>
      <c r="E1290" s="72">
        <v>0.2623348590245555</v>
      </c>
      <c r="F1290" s="73">
        <v>41298.852186517724</v>
      </c>
      <c r="G1290" s="73">
        <v>4887757</v>
      </c>
      <c r="H1290">
        <v>8.4494487321112172E-3</v>
      </c>
    </row>
    <row r="1291" spans="2:8" x14ac:dyDescent="0.25">
      <c r="B1291" s="67" t="s">
        <v>465</v>
      </c>
      <c r="C1291" s="67" t="s">
        <v>148</v>
      </c>
      <c r="D1291" s="67">
        <v>1983</v>
      </c>
      <c r="E1291" s="72">
        <v>0.29962279630108524</v>
      </c>
      <c r="F1291" s="73">
        <v>47088.718666678556</v>
      </c>
      <c r="G1291" s="73">
        <v>4795353</v>
      </c>
      <c r="H1291">
        <v>9.8196563770547359E-3</v>
      </c>
    </row>
    <row r="1292" spans="2:8" x14ac:dyDescent="0.25">
      <c r="B1292" s="67" t="s">
        <v>465</v>
      </c>
      <c r="C1292" s="67" t="s">
        <v>148</v>
      </c>
      <c r="D1292" s="67">
        <v>1984</v>
      </c>
      <c r="E1292" s="72">
        <v>0.30434509212098348</v>
      </c>
      <c r="F1292" s="73">
        <v>50735.239891844307</v>
      </c>
      <c r="G1292" s="73">
        <v>5006527</v>
      </c>
      <c r="H1292">
        <v>1.0133819290666824E-2</v>
      </c>
    </row>
    <row r="1293" spans="2:8" x14ac:dyDescent="0.25">
      <c r="B1293" s="67" t="s">
        <v>465</v>
      </c>
      <c r="C1293" s="67" t="s">
        <v>148</v>
      </c>
      <c r="D1293" s="67">
        <v>1985</v>
      </c>
      <c r="E1293" s="72">
        <v>0.28596471036113003</v>
      </c>
      <c r="F1293" s="73">
        <v>47835.890784499468</v>
      </c>
      <c r="G1293" s="73">
        <v>5018612</v>
      </c>
      <c r="H1293">
        <v>9.5316973666223787E-3</v>
      </c>
    </row>
    <row r="1294" spans="2:8" x14ac:dyDescent="0.25">
      <c r="B1294" s="67" t="s">
        <v>465</v>
      </c>
      <c r="C1294" s="67" t="s">
        <v>148</v>
      </c>
      <c r="D1294" s="67">
        <v>1986</v>
      </c>
      <c r="E1294" s="72">
        <v>0.29230638249567215</v>
      </c>
      <c r="F1294" s="73">
        <v>48663.751170644493</v>
      </c>
      <c r="G1294" s="73">
        <v>5300676</v>
      </c>
      <c r="H1294">
        <v>9.1806688751858243E-3</v>
      </c>
    </row>
    <row r="1295" spans="2:8" x14ac:dyDescent="0.25">
      <c r="B1295" s="67" t="s">
        <v>465</v>
      </c>
      <c r="C1295" s="67" t="s">
        <v>148</v>
      </c>
      <c r="D1295" s="67">
        <v>1987</v>
      </c>
      <c r="E1295" s="72">
        <v>0.28758512800816854</v>
      </c>
      <c r="F1295" s="73">
        <v>48308.549802812151</v>
      </c>
      <c r="G1295" s="73">
        <v>5338657</v>
      </c>
      <c r="H1295">
        <v>9.0488206683463929E-3</v>
      </c>
    </row>
    <row r="1296" spans="2:8" x14ac:dyDescent="0.25">
      <c r="B1296" s="67" t="s">
        <v>465</v>
      </c>
      <c r="C1296" s="67" t="s">
        <v>148</v>
      </c>
      <c r="D1296" s="67">
        <v>1988</v>
      </c>
      <c r="E1296" s="72">
        <v>0.28624097970375451</v>
      </c>
      <c r="F1296" s="73">
        <v>50253.611360709954</v>
      </c>
      <c r="G1296" s="73">
        <v>5498146</v>
      </c>
      <c r="H1296" s="72">
        <v>9.1401012924556668E-3</v>
      </c>
    </row>
    <row r="1297" spans="2:8" x14ac:dyDescent="0.25">
      <c r="B1297" s="67" t="s">
        <v>465</v>
      </c>
      <c r="C1297" s="67" t="s">
        <v>148</v>
      </c>
      <c r="D1297" s="67">
        <v>1989</v>
      </c>
      <c r="E1297" s="72">
        <v>0.28097294839736303</v>
      </c>
      <c r="F1297" s="73">
        <v>49691.751761764033</v>
      </c>
      <c r="G1297" s="73">
        <v>5538702</v>
      </c>
      <c r="H1297" s="72">
        <v>8.9717323231623645E-3</v>
      </c>
    </row>
    <row r="1298" spans="2:8" x14ac:dyDescent="0.25">
      <c r="B1298" s="67" t="s">
        <v>465</v>
      </c>
      <c r="C1298" s="67" t="s">
        <v>148</v>
      </c>
      <c r="D1298" s="67">
        <v>1990</v>
      </c>
      <c r="E1298" s="72">
        <v>0.2783407647615187</v>
      </c>
      <c r="F1298" s="73">
        <v>49845.264153492768</v>
      </c>
      <c r="G1298" s="73">
        <v>5574458</v>
      </c>
      <c r="H1298" s="72">
        <v>8.9417238686689843E-3</v>
      </c>
    </row>
    <row r="1299" spans="2:8" x14ac:dyDescent="0.25">
      <c r="B1299" s="67" t="s">
        <v>465</v>
      </c>
      <c r="C1299" s="67" t="s">
        <v>148</v>
      </c>
      <c r="D1299" s="67">
        <v>1991</v>
      </c>
      <c r="E1299" s="72">
        <v>0.2783407647615187</v>
      </c>
      <c r="F1299" s="73">
        <v>49887.850290501279</v>
      </c>
      <c r="G1299" s="73">
        <v>5568548</v>
      </c>
      <c r="H1299" s="72">
        <v>8.9588615004308619E-3</v>
      </c>
    </row>
    <row r="1300" spans="2:8" x14ac:dyDescent="0.25">
      <c r="B1300" s="67" t="s">
        <v>465</v>
      </c>
      <c r="C1300" s="67" t="s">
        <v>148</v>
      </c>
      <c r="D1300" s="67">
        <v>1992</v>
      </c>
      <c r="E1300" s="72">
        <v>0.3030154449620005</v>
      </c>
      <c r="F1300" s="73">
        <v>51659.588134346654</v>
      </c>
      <c r="G1300" s="73">
        <v>5635507</v>
      </c>
      <c r="H1300" s="72">
        <v>9.166804004386235E-3</v>
      </c>
    </row>
    <row r="1301" spans="2:8" x14ac:dyDescent="0.25">
      <c r="B1301" s="67" t="s">
        <v>465</v>
      </c>
      <c r="C1301" s="67" t="s">
        <v>148</v>
      </c>
      <c r="D1301" s="67">
        <v>1993</v>
      </c>
      <c r="E1301" s="72">
        <v>0.29747292418772564</v>
      </c>
      <c r="F1301" s="73">
        <v>52188.352346570398</v>
      </c>
      <c r="G1301" s="73">
        <v>5762251</v>
      </c>
      <c r="H1301" s="72">
        <v>9.0569383989990027E-3</v>
      </c>
    </row>
    <row r="1302" spans="2:8" x14ac:dyDescent="0.25">
      <c r="B1302" s="67" t="s">
        <v>465</v>
      </c>
      <c r="C1302" s="67" t="s">
        <v>148</v>
      </c>
      <c r="D1302" s="67">
        <v>1994</v>
      </c>
      <c r="E1302" s="72">
        <v>0.3031938380022568</v>
      </c>
      <c r="F1302" s="73">
        <v>54410.559780208998</v>
      </c>
      <c r="G1302" s="73">
        <v>5763584</v>
      </c>
      <c r="H1302" s="72">
        <v>9.4404037106441061E-3</v>
      </c>
    </row>
    <row r="1303" spans="2:8" x14ac:dyDescent="0.25">
      <c r="B1303" s="67" t="s">
        <v>465</v>
      </c>
      <c r="C1303" s="67" t="s">
        <v>148</v>
      </c>
      <c r="D1303" s="67">
        <v>1995</v>
      </c>
      <c r="E1303" s="72">
        <v>0.29644950017235439</v>
      </c>
      <c r="F1303" s="73">
        <v>53456.070320579114</v>
      </c>
      <c r="G1303" s="73">
        <v>5837945</v>
      </c>
      <c r="H1303" s="72">
        <v>9.1566587764323089E-3</v>
      </c>
    </row>
    <row r="1304" spans="2:8" x14ac:dyDescent="0.25">
      <c r="B1304" s="67" t="s">
        <v>465</v>
      </c>
      <c r="C1304" s="67" t="s">
        <v>148</v>
      </c>
      <c r="D1304" s="67">
        <v>1996</v>
      </c>
      <c r="E1304" s="72">
        <v>0.30062752347132365</v>
      </c>
      <c r="F1304" s="73">
        <v>56048.995475993579</v>
      </c>
      <c r="G1304" s="73">
        <v>5974675</v>
      </c>
      <c r="H1304" s="72">
        <v>9.38109528568392E-3</v>
      </c>
    </row>
    <row r="1305" spans="2:8" x14ac:dyDescent="0.25">
      <c r="B1305" s="67" t="s">
        <v>465</v>
      </c>
      <c r="C1305" s="67" t="s">
        <v>148</v>
      </c>
      <c r="D1305" s="67">
        <v>1997</v>
      </c>
      <c r="E1305" s="72">
        <v>0.30470514730619502</v>
      </c>
      <c r="F1305" s="73">
        <v>57682.817321093862</v>
      </c>
      <c r="G1305" s="73">
        <v>6116870</v>
      </c>
      <c r="H1305" s="72">
        <v>9.4301198686736615E-3</v>
      </c>
    </row>
    <row r="1306" spans="2:8" x14ac:dyDescent="0.25">
      <c r="B1306" s="67" t="s">
        <v>465</v>
      </c>
      <c r="C1306" s="67" t="s">
        <v>148</v>
      </c>
      <c r="D1306" s="67">
        <v>1998</v>
      </c>
      <c r="E1306" s="72">
        <v>0.30191883010030574</v>
      </c>
      <c r="F1306" s="73">
        <v>57416.205839005241</v>
      </c>
      <c r="G1306" s="73">
        <v>6216008</v>
      </c>
      <c r="H1306" s="72">
        <v>9.2368294633799128E-3</v>
      </c>
    </row>
    <row r="1307" spans="2:8" x14ac:dyDescent="0.25">
      <c r="B1307" s="67" t="s">
        <v>465</v>
      </c>
      <c r="C1307" s="67" t="s">
        <v>148</v>
      </c>
      <c r="D1307" s="67">
        <v>1999</v>
      </c>
      <c r="E1307" s="72">
        <v>0.29917443005377564</v>
      </c>
      <c r="F1307" s="73">
        <v>59110.285541164885</v>
      </c>
      <c r="G1307" s="73">
        <v>6201141</v>
      </c>
      <c r="H1307" s="72">
        <v>9.5321627973246996E-3</v>
      </c>
    </row>
    <row r="1308" spans="2:8" x14ac:dyDescent="0.25">
      <c r="B1308" s="67" t="s">
        <v>465</v>
      </c>
      <c r="C1308" s="67" t="s">
        <v>148</v>
      </c>
      <c r="D1308" s="67">
        <v>2000</v>
      </c>
      <c r="E1308" s="72">
        <v>0.29958114118223594</v>
      </c>
      <c r="F1308" s="73">
        <v>60985.73291046777</v>
      </c>
      <c r="G1308" s="73">
        <v>6310904</v>
      </c>
      <c r="H1308" s="72">
        <v>9.6635494551125748E-3</v>
      </c>
    </row>
    <row r="1309" spans="2:8" x14ac:dyDescent="0.25">
      <c r="B1309" s="67" t="s">
        <v>465</v>
      </c>
      <c r="C1309" s="67" t="s">
        <v>148</v>
      </c>
      <c r="D1309" s="67">
        <v>2001</v>
      </c>
      <c r="E1309" s="72">
        <v>0.29397124492313464</v>
      </c>
      <c r="F1309" s="73">
        <v>59095.863481918066</v>
      </c>
      <c r="G1309" s="73">
        <v>6309000</v>
      </c>
      <c r="H1309" s="72">
        <v>9.366914484374397E-3</v>
      </c>
    </row>
    <row r="1310" spans="2:8" x14ac:dyDescent="0.25">
      <c r="B1310" s="67" t="s">
        <v>465</v>
      </c>
      <c r="C1310" s="67" t="s">
        <v>148</v>
      </c>
      <c r="D1310" s="67">
        <v>2002</v>
      </c>
      <c r="E1310" s="72">
        <v>0.28425668710798957</v>
      </c>
      <c r="F1310" s="73">
        <v>59467.35171305274</v>
      </c>
      <c r="G1310" s="73">
        <v>6304620</v>
      </c>
      <c r="H1310" s="72">
        <v>9.43234512358441E-3</v>
      </c>
    </row>
    <row r="1311" spans="2:8" x14ac:dyDescent="0.25">
      <c r="B1311" s="67" t="s">
        <v>465</v>
      </c>
      <c r="C1311" s="67" t="s">
        <v>148</v>
      </c>
      <c r="D1311" s="67">
        <v>2003</v>
      </c>
      <c r="E1311" s="72">
        <v>0.28163406612428599</v>
      </c>
      <c r="F1311" s="73">
        <v>59768.663146962099</v>
      </c>
      <c r="G1311" s="73">
        <v>6382794</v>
      </c>
      <c r="H1311" s="72">
        <v>9.3640282213341211E-3</v>
      </c>
    </row>
    <row r="1312" spans="2:8" x14ac:dyDescent="0.25">
      <c r="B1312" s="67" t="s">
        <v>465</v>
      </c>
      <c r="C1312" s="67" t="s">
        <v>148</v>
      </c>
      <c r="D1312" s="67">
        <v>2004</v>
      </c>
      <c r="E1312" s="72">
        <v>0.27819290560852011</v>
      </c>
      <c r="F1312" s="73">
        <v>60888.081250536794</v>
      </c>
      <c r="G1312" s="73">
        <v>6519753</v>
      </c>
      <c r="H1312" s="72">
        <v>9.339016562519592E-3</v>
      </c>
    </row>
    <row r="1313" spans="2:8" x14ac:dyDescent="0.25">
      <c r="B1313" s="67" t="s">
        <v>465</v>
      </c>
      <c r="C1313" s="67" t="s">
        <v>148</v>
      </c>
      <c r="D1313" s="67">
        <v>2005</v>
      </c>
      <c r="E1313" s="72">
        <v>0.2848268232490852</v>
      </c>
      <c r="F1313" s="73">
        <v>63494.734745979069</v>
      </c>
      <c r="G1313" s="73">
        <v>6497015</v>
      </c>
      <c r="H1313" s="72">
        <v>9.7729087505537653E-3</v>
      </c>
    </row>
    <row r="1314" spans="2:8" x14ac:dyDescent="0.25">
      <c r="B1314" s="67" t="s">
        <v>465</v>
      </c>
      <c r="C1314" s="67" t="s">
        <v>148</v>
      </c>
      <c r="D1314" s="67">
        <v>2006</v>
      </c>
      <c r="E1314" s="72">
        <v>0.28100075560406346</v>
      </c>
      <c r="F1314" s="73">
        <v>61685.004869448407</v>
      </c>
      <c r="G1314" s="73">
        <v>6560912</v>
      </c>
      <c r="H1314" s="72">
        <v>9.4018948691048446E-3</v>
      </c>
    </row>
    <row r="1315" spans="2:8" x14ac:dyDescent="0.25">
      <c r="B1315" s="67" t="s">
        <v>465</v>
      </c>
      <c r="C1315" s="67" t="s">
        <v>148</v>
      </c>
      <c r="D1315" s="67">
        <v>2007</v>
      </c>
      <c r="E1315" s="72">
        <v>0.27968580262388232</v>
      </c>
      <c r="F1315" s="73">
        <v>60546.10286621542</v>
      </c>
      <c r="G1315" s="73">
        <v>6567929</v>
      </c>
      <c r="H1315" s="72">
        <v>9.2184466163101678E-3</v>
      </c>
    </row>
    <row r="1316" spans="2:8" x14ac:dyDescent="0.25">
      <c r="B1316" s="67" t="s">
        <v>465</v>
      </c>
      <c r="C1316" s="67" t="s">
        <v>148</v>
      </c>
      <c r="D1316" s="67">
        <v>2008</v>
      </c>
      <c r="E1316" s="72">
        <v>0.27797115862754851</v>
      </c>
      <c r="F1316" s="73">
        <v>60580.756340129294</v>
      </c>
      <c r="G1316" s="73">
        <v>6641293</v>
      </c>
      <c r="H1316" s="72">
        <v>9.1218315981736221E-3</v>
      </c>
    </row>
    <row r="1317" spans="2:8" x14ac:dyDescent="0.25">
      <c r="B1317" s="67" t="s">
        <v>465</v>
      </c>
      <c r="C1317" s="67" t="s">
        <v>148</v>
      </c>
      <c r="D1317" s="67">
        <v>2009</v>
      </c>
      <c r="E1317" s="72">
        <v>0.26948417162140448</v>
      </c>
      <c r="F1317" s="73">
        <v>60088.772135625906</v>
      </c>
      <c r="G1317" s="73">
        <v>6527069</v>
      </c>
      <c r="H1317" s="72">
        <v>9.2060880826640417E-3</v>
      </c>
    </row>
    <row r="1318" spans="2:8" x14ac:dyDescent="0.25">
      <c r="B1318" s="67" t="s">
        <v>465</v>
      </c>
      <c r="C1318" s="67" t="s">
        <v>148</v>
      </c>
      <c r="D1318" s="67">
        <v>2010</v>
      </c>
      <c r="E1318" s="72">
        <v>0.26900866217516844</v>
      </c>
      <c r="F1318" s="73">
        <v>58925.540423484119</v>
      </c>
      <c r="G1318" s="73">
        <v>6735067</v>
      </c>
      <c r="H1318" s="72">
        <v>8.7490652169435173E-3</v>
      </c>
    </row>
    <row r="1319" spans="2:8" x14ac:dyDescent="0.25">
      <c r="B1319" s="67" t="s">
        <v>465</v>
      </c>
      <c r="C1319" s="67" t="s">
        <v>148</v>
      </c>
      <c r="D1319" s="67">
        <v>2011</v>
      </c>
      <c r="E1319" s="72">
        <v>0.26799166533098251</v>
      </c>
      <c r="F1319" s="73">
        <v>58789.0636319923</v>
      </c>
      <c r="G1319" s="73">
        <v>6815590</v>
      </c>
      <c r="H1319" s="72">
        <v>8.6256749059131048E-3</v>
      </c>
    </row>
    <row r="1320" spans="2:8" x14ac:dyDescent="0.25">
      <c r="B1320" s="67" t="s">
        <v>465</v>
      </c>
      <c r="C1320" s="67" t="s">
        <v>148</v>
      </c>
      <c r="D1320" s="67">
        <v>2012</v>
      </c>
      <c r="E1320" s="72">
        <v>0.26824963901812932</v>
      </c>
      <c r="F1320" s="73">
        <v>61943.670142788382</v>
      </c>
      <c r="G1320" s="73">
        <v>6794407</v>
      </c>
      <c r="H1320" s="72">
        <v>9.116861875184748E-3</v>
      </c>
    </row>
    <row r="1321" spans="2:8" x14ac:dyDescent="0.25">
      <c r="B1321" s="67" t="s">
        <v>465</v>
      </c>
      <c r="C1321" s="67" t="s">
        <v>148</v>
      </c>
      <c r="D1321" s="67">
        <v>2013</v>
      </c>
      <c r="E1321" s="72">
        <v>0.27300150829562592</v>
      </c>
      <c r="F1321" s="73">
        <v>64367.203619909495</v>
      </c>
      <c r="G1321" s="73">
        <v>6973710</v>
      </c>
      <c r="H1321" s="72">
        <v>9.2299799704761883E-3</v>
      </c>
    </row>
    <row r="1322" spans="2:8" x14ac:dyDescent="0.25">
      <c r="B1322" s="67" t="s">
        <v>465</v>
      </c>
      <c r="C1322" s="67" t="s">
        <v>148</v>
      </c>
      <c r="D1322" s="67">
        <v>2014</v>
      </c>
      <c r="E1322" s="72">
        <v>0.27426895950550756</v>
      </c>
      <c r="F1322" s="73">
        <v>68316.283778429352</v>
      </c>
      <c r="G1322" s="73">
        <v>7173730</v>
      </c>
      <c r="H1322" s="72">
        <v>9.5231189044512905E-3</v>
      </c>
    </row>
    <row r="1323" spans="2:8" x14ac:dyDescent="0.25">
      <c r="B1323" s="67" t="s">
        <v>465</v>
      </c>
      <c r="C1323" s="67" t="s">
        <v>148</v>
      </c>
      <c r="D1323" s="67">
        <v>2015</v>
      </c>
      <c r="E1323" s="72">
        <v>0.27521446788778114</v>
      </c>
      <c r="F1323" s="73">
        <v>66571.902851843275</v>
      </c>
      <c r="G1323" s="73">
        <v>7258314</v>
      </c>
      <c r="H1323" s="72">
        <v>9.1718135715599062E-3</v>
      </c>
    </row>
    <row r="1324" spans="2:8" x14ac:dyDescent="0.25">
      <c r="B1324" s="67" t="s">
        <v>465</v>
      </c>
      <c r="C1324" s="67" t="s">
        <v>148</v>
      </c>
      <c r="D1324" s="67">
        <v>2016</v>
      </c>
      <c r="E1324" s="72">
        <v>0.26681895217743717</v>
      </c>
      <c r="F1324" s="73">
        <v>63908.475425539749</v>
      </c>
      <c r="G1324" s="73">
        <v>7348911</v>
      </c>
      <c r="H1324" s="72">
        <v>8.6963191451821572E-3</v>
      </c>
    </row>
    <row r="1325" spans="2:8" x14ac:dyDescent="0.25">
      <c r="B1325" s="67" t="s">
        <v>465</v>
      </c>
      <c r="C1325" s="67" t="s">
        <v>148</v>
      </c>
      <c r="D1325" s="67">
        <v>2017</v>
      </c>
      <c r="E1325" s="72">
        <v>0.28442408566102628</v>
      </c>
      <c r="F1325" s="73">
        <v>69281.156481655431</v>
      </c>
      <c r="G1325" s="73">
        <v>7408771</v>
      </c>
      <c r="H1325" s="72">
        <v>9.3512347029831838E-3</v>
      </c>
    </row>
    <row r="1326" spans="2:8" x14ac:dyDescent="0.25">
      <c r="B1326" s="67" t="s">
        <v>465</v>
      </c>
      <c r="C1326" s="67" t="s">
        <v>148</v>
      </c>
      <c r="D1326" s="67">
        <v>2018</v>
      </c>
      <c r="E1326" s="72">
        <v>0.28785903651516703</v>
      </c>
      <c r="F1326" s="73">
        <v>69760.910345231634</v>
      </c>
      <c r="G1326" s="73">
        <v>7552902</v>
      </c>
      <c r="H1326" s="72">
        <v>9.2363055081651577E-3</v>
      </c>
    </row>
    <row r="1327" spans="2:8" x14ac:dyDescent="0.25">
      <c r="B1327" s="67" t="s">
        <v>465</v>
      </c>
      <c r="C1327" s="67" t="s">
        <v>148</v>
      </c>
      <c r="D1327" s="67">
        <v>2019</v>
      </c>
      <c r="E1327" s="72">
        <v>0.2920276665453222</v>
      </c>
      <c r="F1327" s="73">
        <v>71210.946487076813</v>
      </c>
      <c r="G1327" s="73">
        <v>7460380</v>
      </c>
      <c r="H1327" s="72">
        <v>9.545217064958731E-3</v>
      </c>
    </row>
    <row r="1328" spans="2:8" x14ac:dyDescent="0.25">
      <c r="B1328" s="67" t="s">
        <v>465</v>
      </c>
      <c r="C1328" s="67" t="s">
        <v>148</v>
      </c>
      <c r="D1328" s="67">
        <v>2020</v>
      </c>
      <c r="E1328" s="72">
        <v>0.29176441606728021</v>
      </c>
      <c r="F1328" s="73">
        <v>64597.517010544041</v>
      </c>
      <c r="G1328" s="73">
        <v>6400888</v>
      </c>
      <c r="H1328" s="72">
        <v>1.0091961773201475E-2</v>
      </c>
    </row>
    <row r="1329" spans="2:8" x14ac:dyDescent="0.25">
      <c r="B1329" s="67" t="s">
        <v>460</v>
      </c>
      <c r="C1329" s="67" t="s">
        <v>105</v>
      </c>
      <c r="D1329" s="67">
        <v>1982</v>
      </c>
      <c r="E1329" s="72">
        <v>4.1625835210699916E-2</v>
      </c>
      <c r="F1329" s="73">
        <v>33658.067589679005</v>
      </c>
      <c r="G1329" s="73">
        <v>4887757</v>
      </c>
      <c r="H1329" s="72">
        <v>6.8861990458361586E-3</v>
      </c>
    </row>
    <row r="1330" spans="2:8" x14ac:dyDescent="0.25">
      <c r="B1330" s="67" t="s">
        <v>460</v>
      </c>
      <c r="C1330" s="67" t="s">
        <v>105</v>
      </c>
      <c r="D1330" s="67">
        <v>1983</v>
      </c>
      <c r="E1330" s="72">
        <v>4.3345297275164264E-2</v>
      </c>
      <c r="F1330" s="73">
        <v>35997.315790483866</v>
      </c>
      <c r="G1330" s="73">
        <v>4795353</v>
      </c>
      <c r="H1330" s="72">
        <v>7.506708221581157E-3</v>
      </c>
    </row>
    <row r="1331" spans="2:8" x14ac:dyDescent="0.25">
      <c r="B1331" s="67" t="s">
        <v>460</v>
      </c>
      <c r="C1331" s="67" t="s">
        <v>105</v>
      </c>
      <c r="D1331" s="67">
        <v>1984</v>
      </c>
      <c r="E1331" s="72">
        <v>4.3353202217892232E-2</v>
      </c>
      <c r="F1331" s="73">
        <v>38644.307452591434</v>
      </c>
      <c r="G1331" s="73">
        <v>5006527</v>
      </c>
      <c r="H1331" s="72">
        <v>7.7187853880726969E-3</v>
      </c>
    </row>
    <row r="1332" spans="2:8" x14ac:dyDescent="0.25">
      <c r="B1332" s="67" t="s">
        <v>460</v>
      </c>
      <c r="C1332" s="67" t="s">
        <v>105</v>
      </c>
      <c r="D1332" s="67">
        <v>1985</v>
      </c>
      <c r="E1332" s="72">
        <v>4.6412699048706624E-2</v>
      </c>
      <c r="F1332" s="73">
        <v>41875.16152620982</v>
      </c>
      <c r="G1332" s="73">
        <v>5018612</v>
      </c>
      <c r="H1332" s="72">
        <v>8.3439727012587991E-3</v>
      </c>
    </row>
    <row r="1333" spans="2:8" x14ac:dyDescent="0.25">
      <c r="B1333" s="67" t="s">
        <v>460</v>
      </c>
      <c r="C1333" s="67" t="s">
        <v>105</v>
      </c>
      <c r="D1333" s="67">
        <v>1986</v>
      </c>
      <c r="E1333" s="72">
        <v>6.1255742725880552E-2</v>
      </c>
      <c r="F1333" s="73">
        <v>58542.664624808574</v>
      </c>
      <c r="G1333" s="73">
        <v>5300676</v>
      </c>
      <c r="H1333" s="72">
        <v>1.1044377099224434E-2</v>
      </c>
    </row>
    <row r="1334" spans="2:8" x14ac:dyDescent="0.25">
      <c r="B1334" s="67" t="s">
        <v>460</v>
      </c>
      <c r="C1334" s="67" t="s">
        <v>105</v>
      </c>
      <c r="D1334" s="67">
        <v>1987</v>
      </c>
      <c r="E1334" s="72">
        <v>6.9938994023904383E-2</v>
      </c>
      <c r="F1334" s="73">
        <v>69038.319658864537</v>
      </c>
      <c r="G1334" s="73">
        <v>5338657</v>
      </c>
      <c r="H1334" s="72">
        <v>1.2931776598283901E-2</v>
      </c>
    </row>
    <row r="1335" spans="2:8" x14ac:dyDescent="0.25">
      <c r="B1335" s="67" t="s">
        <v>460</v>
      </c>
      <c r="C1335" s="67" t="s">
        <v>105</v>
      </c>
      <c r="D1335" s="67">
        <v>1988</v>
      </c>
      <c r="E1335" s="72">
        <v>7.0159410245101125E-2</v>
      </c>
      <c r="F1335" s="73">
        <v>72159.093755907001</v>
      </c>
      <c r="G1335" s="73">
        <v>5498146</v>
      </c>
      <c r="H1335" s="72">
        <v>1.3124259296844245E-2</v>
      </c>
    </row>
    <row r="1336" spans="2:8" x14ac:dyDescent="0.25">
      <c r="B1336" s="67" t="s">
        <v>460</v>
      </c>
      <c r="C1336" s="67" t="s">
        <v>105</v>
      </c>
      <c r="D1336" s="67">
        <v>1989</v>
      </c>
      <c r="E1336" s="72">
        <v>7.0570472001575527E-2</v>
      </c>
      <c r="F1336" s="73">
        <v>73026.606709118365</v>
      </c>
      <c r="G1336" s="73">
        <v>5538702</v>
      </c>
      <c r="H1336" s="72">
        <v>1.3184787105195109E-2</v>
      </c>
    </row>
    <row r="1337" spans="2:8" x14ac:dyDescent="0.25">
      <c r="B1337" s="67" t="s">
        <v>460</v>
      </c>
      <c r="C1337" s="67" t="s">
        <v>105</v>
      </c>
      <c r="D1337" s="67">
        <v>1990</v>
      </c>
      <c r="E1337" s="72">
        <v>7.4813657520424431E-2</v>
      </c>
      <c r="F1337" s="73">
        <v>77682.013149757506</v>
      </c>
      <c r="G1337" s="73">
        <v>5574458</v>
      </c>
      <c r="H1337" s="72">
        <v>1.3935348180891758E-2</v>
      </c>
    </row>
    <row r="1338" spans="2:8" x14ac:dyDescent="0.25">
      <c r="B1338" s="67" t="s">
        <v>460</v>
      </c>
      <c r="C1338" s="67" t="s">
        <v>105</v>
      </c>
      <c r="D1338" s="67">
        <v>1991</v>
      </c>
      <c r="E1338" s="72">
        <v>7.7422315882014522E-2</v>
      </c>
      <c r="F1338" s="73">
        <v>80317.058850527159</v>
      </c>
      <c r="G1338" s="73">
        <v>5568548</v>
      </c>
      <c r="H1338" s="72">
        <v>1.4423339594186341E-2</v>
      </c>
    </row>
    <row r="1339" spans="2:8" x14ac:dyDescent="0.25">
      <c r="B1339" s="67" t="s">
        <v>460</v>
      </c>
      <c r="C1339" s="67" t="s">
        <v>105</v>
      </c>
      <c r="D1339" s="67">
        <v>1992</v>
      </c>
      <c r="E1339" s="72">
        <v>7.4138864592444495E-2</v>
      </c>
      <c r="F1339" s="73">
        <v>76536.737889957934</v>
      </c>
      <c r="G1339" s="73">
        <v>5635507</v>
      </c>
      <c r="H1339" s="72">
        <v>1.3581162775586639E-2</v>
      </c>
    </row>
    <row r="1340" spans="2:8" x14ac:dyDescent="0.25">
      <c r="B1340" s="67" t="s">
        <v>460</v>
      </c>
      <c r="C1340" s="67" t="s">
        <v>105</v>
      </c>
      <c r="D1340" s="67">
        <v>1993</v>
      </c>
      <c r="E1340" s="72">
        <v>8.8507493611437255E-2</v>
      </c>
      <c r="F1340" s="73">
        <v>91914.412563022313</v>
      </c>
      <c r="G1340" s="73">
        <v>5762251</v>
      </c>
      <c r="H1340" s="72">
        <v>1.5951129612893002E-2</v>
      </c>
    </row>
    <row r="1341" spans="2:8" x14ac:dyDescent="0.25">
      <c r="B1341" s="67" t="s">
        <v>460</v>
      </c>
      <c r="C1341" s="67" t="s">
        <v>105</v>
      </c>
      <c r="D1341" s="67">
        <v>1994</v>
      </c>
      <c r="E1341" s="72">
        <v>9.0510903394418668E-2</v>
      </c>
      <c r="F1341" s="73">
        <v>94371.012402383829</v>
      </c>
      <c r="G1341" s="73">
        <v>5763584</v>
      </c>
      <c r="H1341" s="72">
        <v>1.6373668259607881E-2</v>
      </c>
    </row>
    <row r="1342" spans="2:8" x14ac:dyDescent="0.25">
      <c r="B1342" s="67" t="s">
        <v>460</v>
      </c>
      <c r="C1342" s="67" t="s">
        <v>105</v>
      </c>
      <c r="D1342" s="67">
        <v>1995</v>
      </c>
      <c r="E1342" s="72">
        <v>9.0959301322102934E-2</v>
      </c>
      <c r="F1342" s="73">
        <v>93131.500396976073</v>
      </c>
      <c r="G1342" s="73">
        <v>5837945</v>
      </c>
      <c r="H1342" s="72">
        <v>1.5952788249456971E-2</v>
      </c>
    </row>
    <row r="1343" spans="2:8" x14ac:dyDescent="0.25">
      <c r="B1343" s="67" t="s">
        <v>460</v>
      </c>
      <c r="C1343" s="67" t="s">
        <v>105</v>
      </c>
      <c r="D1343" s="67">
        <v>1996</v>
      </c>
      <c r="E1343" s="72">
        <v>9.3820958694587342E-2</v>
      </c>
      <c r="F1343" s="73">
        <v>98392.947832733276</v>
      </c>
      <c r="G1343" s="73">
        <v>5974675</v>
      </c>
      <c r="H1343" s="72">
        <v>1.6468334734982788E-2</v>
      </c>
    </row>
    <row r="1344" spans="2:8" x14ac:dyDescent="0.25">
      <c r="B1344" s="67" t="s">
        <v>460</v>
      </c>
      <c r="C1344" s="67" t="s">
        <v>105</v>
      </c>
      <c r="D1344" s="67">
        <v>1997</v>
      </c>
      <c r="E1344" s="72">
        <v>9.6648594442577909E-2</v>
      </c>
      <c r="F1344" s="73">
        <v>101559.21287761084</v>
      </c>
      <c r="G1344" s="73">
        <v>6116870</v>
      </c>
      <c r="H1344" s="72">
        <v>1.66031340992388E-2</v>
      </c>
    </row>
    <row r="1345" spans="2:8" x14ac:dyDescent="0.25">
      <c r="B1345" s="67" t="s">
        <v>460</v>
      </c>
      <c r="C1345" s="67" t="s">
        <v>105</v>
      </c>
      <c r="D1345" s="67">
        <v>1998</v>
      </c>
      <c r="E1345" s="72">
        <v>0.10645474411664264</v>
      </c>
      <c r="F1345" s="73">
        <v>112582.38564274072</v>
      </c>
      <c r="G1345" s="73">
        <v>6216008</v>
      </c>
      <c r="H1345" s="72">
        <v>1.8111686092222003E-2</v>
      </c>
    </row>
    <row r="1346" spans="2:8" x14ac:dyDescent="0.25">
      <c r="B1346" s="67" t="s">
        <v>460</v>
      </c>
      <c r="C1346" s="67" t="s">
        <v>105</v>
      </c>
      <c r="D1346" s="67">
        <v>1999</v>
      </c>
      <c r="E1346" s="72">
        <v>0.11599788219634165</v>
      </c>
      <c r="F1346" s="73">
        <v>119110.56936719827</v>
      </c>
      <c r="G1346" s="73">
        <v>6201141</v>
      </c>
      <c r="H1346" s="72">
        <v>1.9207847292489925E-2</v>
      </c>
    </row>
    <row r="1347" spans="2:8" x14ac:dyDescent="0.25">
      <c r="B1347" s="67" t="s">
        <v>460</v>
      </c>
      <c r="C1347" s="67" t="s">
        <v>105</v>
      </c>
      <c r="D1347" s="67">
        <v>2000</v>
      </c>
      <c r="E1347" s="72">
        <v>0.11617987766457605</v>
      </c>
      <c r="F1347" s="73">
        <v>122802.94395060053</v>
      </c>
      <c r="G1347" s="73">
        <v>6310904</v>
      </c>
      <c r="H1347" s="72">
        <v>1.9458851529131252E-2</v>
      </c>
    </row>
    <row r="1348" spans="2:8" x14ac:dyDescent="0.25">
      <c r="B1348" s="67" t="s">
        <v>460</v>
      </c>
      <c r="C1348" s="67" t="s">
        <v>105</v>
      </c>
      <c r="D1348" s="67">
        <v>2001</v>
      </c>
      <c r="E1348" s="72">
        <v>0.11490383536434839</v>
      </c>
      <c r="F1348" s="73">
        <v>123710.75472968424</v>
      </c>
      <c r="G1348" s="73">
        <v>6309000</v>
      </c>
      <c r="H1348" s="72">
        <v>1.960861542711749E-2</v>
      </c>
    </row>
    <row r="1349" spans="2:8" x14ac:dyDescent="0.25">
      <c r="B1349" s="67" t="s">
        <v>460</v>
      </c>
      <c r="C1349" s="67" t="s">
        <v>105</v>
      </c>
      <c r="D1349" s="67">
        <v>2002</v>
      </c>
      <c r="E1349" s="72">
        <v>0.11425637838850392</v>
      </c>
      <c r="F1349" s="73">
        <v>124981.96739696794</v>
      </c>
      <c r="G1349" s="73">
        <v>6304620</v>
      </c>
      <c r="H1349" s="72">
        <v>1.9823870018647903E-2</v>
      </c>
    </row>
    <row r="1350" spans="2:8" x14ac:dyDescent="0.25">
      <c r="B1350" s="67" t="s">
        <v>460</v>
      </c>
      <c r="C1350" s="67" t="s">
        <v>105</v>
      </c>
      <c r="D1350" s="67">
        <v>2003</v>
      </c>
      <c r="E1350" s="72">
        <v>0.11415569692508033</v>
      </c>
      <c r="F1350" s="73">
        <v>126339.87692498493</v>
      </c>
      <c r="G1350" s="73">
        <v>6382794</v>
      </c>
      <c r="H1350" s="72">
        <v>1.9793820218071415E-2</v>
      </c>
    </row>
    <row r="1351" spans="2:8" x14ac:dyDescent="0.25">
      <c r="B1351" s="67" t="s">
        <v>460</v>
      </c>
      <c r="C1351" s="67" t="s">
        <v>105</v>
      </c>
      <c r="D1351" s="67">
        <v>2004</v>
      </c>
      <c r="E1351" s="72">
        <v>0.11708157312094034</v>
      </c>
      <c r="F1351" s="73">
        <v>128667.26310754986</v>
      </c>
      <c r="G1351" s="73">
        <v>6519753</v>
      </c>
      <c r="H1351" s="72">
        <v>1.9734990437145373E-2</v>
      </c>
    </row>
    <row r="1352" spans="2:8" x14ac:dyDescent="0.25">
      <c r="B1352" s="67" t="s">
        <v>460</v>
      </c>
      <c r="C1352" s="67" t="s">
        <v>105</v>
      </c>
      <c r="D1352" s="67">
        <v>2005</v>
      </c>
      <c r="E1352" s="72">
        <v>0.11798543424799686</v>
      </c>
      <c r="F1352" s="73">
        <v>134041.01012589852</v>
      </c>
      <c r="G1352" s="73">
        <v>6497015</v>
      </c>
      <c r="H1352" s="72">
        <v>2.0631168332826463E-2</v>
      </c>
    </row>
    <row r="1353" spans="2:8" x14ac:dyDescent="0.25">
      <c r="B1353" s="67" t="s">
        <v>460</v>
      </c>
      <c r="C1353" s="67" t="s">
        <v>105</v>
      </c>
      <c r="D1353" s="67">
        <v>2006</v>
      </c>
      <c r="E1353" s="72">
        <v>0.11769569785198261</v>
      </c>
      <c r="F1353" s="73">
        <v>132626.9271685787</v>
      </c>
      <c r="G1353" s="73">
        <v>6560912</v>
      </c>
      <c r="H1353" s="72">
        <v>2.0214709047854735E-2</v>
      </c>
    </row>
    <row r="1354" spans="2:8" x14ac:dyDescent="0.25">
      <c r="B1354" s="67" t="s">
        <v>460</v>
      </c>
      <c r="C1354" s="67" t="s">
        <v>105</v>
      </c>
      <c r="D1354" s="67">
        <v>2007</v>
      </c>
      <c r="E1354" s="72">
        <v>0.11771951864959702</v>
      </c>
      <c r="F1354" s="73">
        <v>129712.31233154338</v>
      </c>
      <c r="G1354" s="73">
        <v>6567929</v>
      </c>
      <c r="H1354" s="72">
        <v>1.9749347523632391E-2</v>
      </c>
    </row>
    <row r="1355" spans="2:8" x14ac:dyDescent="0.25">
      <c r="B1355" s="67" t="s">
        <v>460</v>
      </c>
      <c r="C1355" s="67" t="s">
        <v>105</v>
      </c>
      <c r="D1355" s="67">
        <v>2008</v>
      </c>
      <c r="E1355" s="72">
        <v>0.11746522024102782</v>
      </c>
      <c r="F1355" s="73">
        <v>131580.54589651118</v>
      </c>
      <c r="G1355" s="73">
        <v>6641293</v>
      </c>
      <c r="H1355" s="72">
        <v>1.9812489209030709E-2</v>
      </c>
    </row>
    <row r="1356" spans="2:8" x14ac:dyDescent="0.25">
      <c r="B1356" s="67" t="s">
        <v>460</v>
      </c>
      <c r="C1356" s="67" t="s">
        <v>105</v>
      </c>
      <c r="D1356" s="67">
        <v>2009</v>
      </c>
      <c r="E1356" s="72">
        <v>0.11739212103193608</v>
      </c>
      <c r="F1356" s="73">
        <v>125728.37033065593</v>
      </c>
      <c r="G1356" s="73">
        <v>6527069</v>
      </c>
      <c r="H1356" s="72">
        <v>1.926260781533885E-2</v>
      </c>
    </row>
    <row r="1357" spans="2:8" x14ac:dyDescent="0.25">
      <c r="B1357" s="67" t="s">
        <v>460</v>
      </c>
      <c r="C1357" s="67" t="s">
        <v>105</v>
      </c>
      <c r="D1357" s="67">
        <v>2010</v>
      </c>
      <c r="E1357" s="72">
        <v>0.12240923546891332</v>
      </c>
      <c r="F1357" s="73">
        <v>132197.32275547856</v>
      </c>
      <c r="G1357" s="73">
        <v>6735067</v>
      </c>
      <c r="H1357" s="72">
        <v>1.962821197702689E-2</v>
      </c>
    </row>
    <row r="1358" spans="2:8" x14ac:dyDescent="0.25">
      <c r="B1358" s="67" t="s">
        <v>460</v>
      </c>
      <c r="C1358" s="67" t="s">
        <v>105</v>
      </c>
      <c r="D1358" s="67">
        <v>2011</v>
      </c>
      <c r="E1358" s="72">
        <v>0.12469181158037071</v>
      </c>
      <c r="F1358" s="73">
        <v>137388.05652729564</v>
      </c>
      <c r="G1358" s="73">
        <v>6815590</v>
      </c>
      <c r="H1358" s="72">
        <v>2.0157910984565628E-2</v>
      </c>
    </row>
    <row r="1359" spans="2:8" x14ac:dyDescent="0.25">
      <c r="B1359" s="67" t="s">
        <v>460</v>
      </c>
      <c r="C1359" s="67" t="s">
        <v>105</v>
      </c>
      <c r="D1359" s="67">
        <v>2012</v>
      </c>
      <c r="E1359" s="72">
        <v>0.12329271446024832</v>
      </c>
      <c r="F1359" s="73">
        <v>134831.43302115405</v>
      </c>
      <c r="G1359" s="73">
        <v>6794407</v>
      </c>
      <c r="H1359" s="72">
        <v>1.9844473994736267E-2</v>
      </c>
    </row>
    <row r="1360" spans="2:8" x14ac:dyDescent="0.25">
      <c r="B1360" s="67" t="s">
        <v>460</v>
      </c>
      <c r="C1360" s="67" t="s">
        <v>105</v>
      </c>
      <c r="D1360" s="67">
        <v>2013</v>
      </c>
      <c r="E1360" s="72">
        <v>9.6781892400964159E-2</v>
      </c>
      <c r="F1360" s="73">
        <v>108700.5824501429</v>
      </c>
      <c r="G1360" s="73">
        <v>6973710</v>
      </c>
      <c r="H1360" s="72">
        <v>1.5587195689259075E-2</v>
      </c>
    </row>
    <row r="1361" spans="2:8" x14ac:dyDescent="0.25">
      <c r="B1361" s="67" t="s">
        <v>460</v>
      </c>
      <c r="C1361" s="67" t="s">
        <v>105</v>
      </c>
      <c r="D1361" s="67">
        <v>2014</v>
      </c>
      <c r="E1361" s="72">
        <v>9.6167729098637064E-2</v>
      </c>
      <c r="F1361" s="73">
        <v>110139.26528527435</v>
      </c>
      <c r="G1361" s="73">
        <v>7173730</v>
      </c>
      <c r="H1361" s="72">
        <v>1.5353137807705941E-2</v>
      </c>
    </row>
    <row r="1362" spans="2:8" x14ac:dyDescent="0.25">
      <c r="B1362" s="67" t="s">
        <v>460</v>
      </c>
      <c r="C1362" s="67" t="s">
        <v>105</v>
      </c>
      <c r="D1362" s="67">
        <v>2015</v>
      </c>
      <c r="E1362" s="72">
        <v>5.6317458650815055E-2</v>
      </c>
      <c r="F1362" s="73">
        <v>62376.203487387043</v>
      </c>
      <c r="G1362" s="73">
        <v>7258314</v>
      </c>
      <c r="H1362" s="72">
        <v>8.5937593065534279E-3</v>
      </c>
    </row>
    <row r="1363" spans="2:8" x14ac:dyDescent="0.25">
      <c r="B1363" s="67" t="s">
        <v>460</v>
      </c>
      <c r="C1363" s="67" t="s">
        <v>105</v>
      </c>
      <c r="D1363" s="67">
        <v>2016</v>
      </c>
      <c r="E1363" s="72">
        <v>5.4274204773462481E-2</v>
      </c>
      <c r="F1363" s="73">
        <v>61039.430124269806</v>
      </c>
      <c r="G1363" s="73">
        <v>7348911</v>
      </c>
      <c r="H1363" s="72">
        <v>8.3059150021370255E-3</v>
      </c>
    </row>
    <row r="1364" spans="2:8" x14ac:dyDescent="0.25">
      <c r="B1364" s="67" t="s">
        <v>460</v>
      </c>
      <c r="C1364" s="67" t="s">
        <v>105</v>
      </c>
      <c r="D1364" s="67">
        <v>2017</v>
      </c>
      <c r="E1364" s="72">
        <v>5.4180841259000447E-2</v>
      </c>
      <c r="F1364" s="73">
        <v>61725.198319268704</v>
      </c>
      <c r="G1364" s="73">
        <v>7408771</v>
      </c>
      <c r="H1364" s="72">
        <v>8.3313680932058376E-3</v>
      </c>
    </row>
    <row r="1365" spans="2:8" x14ac:dyDescent="0.25">
      <c r="B1365" s="67" t="s">
        <v>460</v>
      </c>
      <c r="C1365" s="67" t="s">
        <v>105</v>
      </c>
      <c r="D1365" s="67">
        <v>2018</v>
      </c>
      <c r="E1365" s="72">
        <v>5.5812557191134399E-2</v>
      </c>
      <c r="F1365" s="73">
        <v>64299.247199946723</v>
      </c>
      <c r="G1365" s="73">
        <v>7552902</v>
      </c>
      <c r="H1365" s="72">
        <v>8.5131843627716496E-3</v>
      </c>
    </row>
    <row r="1366" spans="2:8" x14ac:dyDescent="0.25">
      <c r="B1366" s="67" t="s">
        <v>460</v>
      </c>
      <c r="C1366" s="67" t="s">
        <v>105</v>
      </c>
      <c r="D1366" s="67">
        <v>2019</v>
      </c>
      <c r="E1366" s="72">
        <v>5.7111633069235508E-2</v>
      </c>
      <c r="F1366" s="73">
        <v>64132.651680601972</v>
      </c>
      <c r="G1366" s="73">
        <v>7460380</v>
      </c>
      <c r="H1366" s="72">
        <v>8.5964323104991934E-3</v>
      </c>
    </row>
    <row r="1367" spans="2:8" x14ac:dyDescent="0.25">
      <c r="B1367" s="67" t="s">
        <v>460</v>
      </c>
      <c r="C1367" s="67" t="s">
        <v>105</v>
      </c>
      <c r="D1367" s="67">
        <v>2020</v>
      </c>
      <c r="E1367" s="72">
        <v>5.7121567009477243E-2</v>
      </c>
      <c r="F1367" s="73">
        <v>51860.842052605418</v>
      </c>
      <c r="G1367" s="73">
        <v>6400888</v>
      </c>
      <c r="H1367" s="72">
        <v>8.1021323998491171E-3</v>
      </c>
    </row>
    <row r="1368" spans="2:8" x14ac:dyDescent="0.25">
      <c r="B1368" s="67" t="s">
        <v>460</v>
      </c>
      <c r="C1368" s="67" t="s">
        <v>106</v>
      </c>
      <c r="D1368" s="67">
        <v>1982</v>
      </c>
      <c r="E1368" s="72">
        <v>1.2853704988422061E-3</v>
      </c>
      <c r="F1368" s="73">
        <v>1039.3325901768242</v>
      </c>
      <c r="G1368" s="73">
        <v>4887757</v>
      </c>
      <c r="H1368" s="72">
        <v>2.1263998807158869E-4</v>
      </c>
    </row>
    <row r="1369" spans="2:8" x14ac:dyDescent="0.25">
      <c r="B1369" s="67" t="s">
        <v>460</v>
      </c>
      <c r="C1369" s="67" t="s">
        <v>106</v>
      </c>
      <c r="D1369" s="67">
        <v>1983</v>
      </c>
      <c r="E1369" s="72">
        <v>1.919348956833842E-3</v>
      </c>
      <c r="F1369" s="73">
        <v>1593.9770829734555</v>
      </c>
      <c r="G1369" s="73">
        <v>4795353</v>
      </c>
      <c r="H1369" s="72">
        <v>3.3240036405525421E-4</v>
      </c>
    </row>
    <row r="1370" spans="2:8" x14ac:dyDescent="0.25">
      <c r="B1370" s="67" t="s">
        <v>460</v>
      </c>
      <c r="C1370" s="67" t="s">
        <v>106</v>
      </c>
      <c r="D1370" s="67">
        <v>1984</v>
      </c>
      <c r="E1370" s="72">
        <v>0</v>
      </c>
      <c r="F1370" s="73">
        <v>0</v>
      </c>
      <c r="G1370" s="73">
        <v>5006527</v>
      </c>
      <c r="H1370" s="72">
        <v>0</v>
      </c>
    </row>
    <row r="1371" spans="2:8" x14ac:dyDescent="0.25">
      <c r="B1371" s="67" t="s">
        <v>460</v>
      </c>
      <c r="C1371" s="67" t="s">
        <v>106</v>
      </c>
      <c r="D1371" s="67">
        <v>1985</v>
      </c>
      <c r="E1371" s="72">
        <v>0</v>
      </c>
      <c r="F1371" s="73">
        <v>0</v>
      </c>
      <c r="G1371" s="73">
        <v>5018612</v>
      </c>
      <c r="H1371" s="72">
        <v>0</v>
      </c>
    </row>
    <row r="1372" spans="2:8" x14ac:dyDescent="0.25">
      <c r="B1372" s="67" t="s">
        <v>460</v>
      </c>
      <c r="C1372" s="67" t="s">
        <v>106</v>
      </c>
      <c r="D1372" s="67">
        <v>1986</v>
      </c>
      <c r="E1372" s="72">
        <v>0</v>
      </c>
      <c r="F1372" s="73">
        <v>0</v>
      </c>
      <c r="G1372" s="73">
        <v>5300676</v>
      </c>
      <c r="H1372" s="72">
        <v>0</v>
      </c>
    </row>
    <row r="1373" spans="2:8" x14ac:dyDescent="0.25">
      <c r="B1373" s="67" t="s">
        <v>460</v>
      </c>
      <c r="C1373" s="67" t="s">
        <v>106</v>
      </c>
      <c r="D1373" s="67">
        <v>1987</v>
      </c>
      <c r="E1373" s="72">
        <v>0</v>
      </c>
      <c r="F1373" s="73">
        <v>0</v>
      </c>
      <c r="G1373" s="73">
        <v>5338657</v>
      </c>
      <c r="H1373" s="72">
        <v>0</v>
      </c>
    </row>
    <row r="1374" spans="2:8" x14ac:dyDescent="0.25">
      <c r="B1374" s="67" t="s">
        <v>460</v>
      </c>
      <c r="C1374" s="67" t="s">
        <v>106</v>
      </c>
      <c r="D1374" s="67">
        <v>1988</v>
      </c>
      <c r="E1374" s="72">
        <v>0</v>
      </c>
      <c r="F1374" s="73">
        <v>0</v>
      </c>
      <c r="G1374" s="73">
        <v>5498146</v>
      </c>
      <c r="H1374" s="72">
        <v>0</v>
      </c>
    </row>
    <row r="1375" spans="2:8" x14ac:dyDescent="0.25">
      <c r="B1375" s="67" t="s">
        <v>460</v>
      </c>
      <c r="C1375" s="67" t="s">
        <v>106</v>
      </c>
      <c r="D1375" s="67">
        <v>1989</v>
      </c>
      <c r="E1375" s="72">
        <v>0</v>
      </c>
      <c r="F1375" s="73">
        <v>0</v>
      </c>
      <c r="G1375" s="73">
        <v>5538702</v>
      </c>
      <c r="H1375" s="72">
        <v>0</v>
      </c>
    </row>
    <row r="1376" spans="2:8" x14ac:dyDescent="0.25">
      <c r="B1376" s="67" t="s">
        <v>460</v>
      </c>
      <c r="C1376" s="67" t="s">
        <v>106</v>
      </c>
      <c r="D1376" s="67">
        <v>1990</v>
      </c>
      <c r="E1376" s="72">
        <v>3.1246948540181621E-3</v>
      </c>
      <c r="F1376" s="73">
        <v>3244.4956547212182</v>
      </c>
      <c r="G1376" s="73">
        <v>5574458</v>
      </c>
      <c r="H1376" s="72">
        <v>5.8202889944120452E-4</v>
      </c>
    </row>
    <row r="1377" spans="2:8" x14ac:dyDescent="0.25">
      <c r="B1377" s="67" t="s">
        <v>460</v>
      </c>
      <c r="C1377" s="67" t="s">
        <v>106</v>
      </c>
      <c r="D1377" s="67">
        <v>1991</v>
      </c>
      <c r="E1377" s="72">
        <v>3.2321247341577405E-3</v>
      </c>
      <c r="F1377" s="73">
        <v>3352.9706458431642</v>
      </c>
      <c r="G1377" s="73">
        <v>5568548</v>
      </c>
      <c r="H1377" s="72">
        <v>6.0212655899583955E-4</v>
      </c>
    </row>
    <row r="1378" spans="2:8" x14ac:dyDescent="0.25">
      <c r="B1378" s="67" t="s">
        <v>460</v>
      </c>
      <c r="C1378" s="67" t="s">
        <v>106</v>
      </c>
      <c r="D1378" s="67">
        <v>1992</v>
      </c>
      <c r="E1378" s="72">
        <v>3.332083801907618E-3</v>
      </c>
      <c r="F1378" s="73">
        <v>3439.8533883127161</v>
      </c>
      <c r="G1378" s="73">
        <v>5635507</v>
      </c>
      <c r="H1378" s="72">
        <v>6.10389338228613E-4</v>
      </c>
    </row>
    <row r="1379" spans="2:8" x14ac:dyDescent="0.25">
      <c r="B1379" s="67" t="s">
        <v>460</v>
      </c>
      <c r="C1379" s="67" t="s">
        <v>106</v>
      </c>
      <c r="D1379" s="67">
        <v>1993</v>
      </c>
      <c r="E1379" s="72">
        <v>4.8345880240348088E-3</v>
      </c>
      <c r="F1379" s="73">
        <v>5020.6858208439808</v>
      </c>
      <c r="G1379" s="73">
        <v>5762251</v>
      </c>
      <c r="H1379" s="72">
        <v>8.7130633858955133E-4</v>
      </c>
    </row>
    <row r="1380" spans="2:8" x14ac:dyDescent="0.25">
      <c r="B1380" s="67" t="s">
        <v>460</v>
      </c>
      <c r="C1380" s="67" t="s">
        <v>106</v>
      </c>
      <c r="D1380" s="67">
        <v>1994</v>
      </c>
      <c r="E1380" s="72">
        <v>1.3162703134282088E-3</v>
      </c>
      <c r="F1380" s="73">
        <v>1372.406609755295</v>
      </c>
      <c r="G1380" s="73">
        <v>5763584</v>
      </c>
      <c r="H1380" s="72">
        <v>2.3811687480486014E-4</v>
      </c>
    </row>
    <row r="1381" spans="2:8" x14ac:dyDescent="0.25">
      <c r="B1381" s="67" t="s">
        <v>460</v>
      </c>
      <c r="C1381" s="67" t="s">
        <v>106</v>
      </c>
      <c r="D1381" s="67">
        <v>1995</v>
      </c>
      <c r="E1381" s="72">
        <v>1.3117470399392453E-3</v>
      </c>
      <c r="F1381" s="73">
        <v>1343.0728710000344</v>
      </c>
      <c r="G1381" s="73">
        <v>5837945</v>
      </c>
      <c r="H1381" s="72">
        <v>2.3005918538116313E-4</v>
      </c>
    </row>
    <row r="1382" spans="2:8" x14ac:dyDescent="0.25">
      <c r="B1382" s="67" t="s">
        <v>460</v>
      </c>
      <c r="C1382" s="67" t="s">
        <v>106</v>
      </c>
      <c r="D1382" s="67">
        <v>1996</v>
      </c>
      <c r="E1382" s="72">
        <v>6.5195143648062888E-4</v>
      </c>
      <c r="F1382" s="73">
        <v>683.7216819317664</v>
      </c>
      <c r="G1382" s="73">
        <v>5974675</v>
      </c>
      <c r="H1382" s="72">
        <v>1.1443663160452516E-4</v>
      </c>
    </row>
    <row r="1383" spans="2:8" x14ac:dyDescent="0.25">
      <c r="B1383" s="67" t="s">
        <v>460</v>
      </c>
      <c r="C1383" s="67" t="s">
        <v>106</v>
      </c>
      <c r="D1383" s="67">
        <v>1997</v>
      </c>
      <c r="E1383" s="72">
        <v>0</v>
      </c>
      <c r="F1383" s="73">
        <v>0</v>
      </c>
      <c r="G1383" s="73">
        <v>6116870</v>
      </c>
      <c r="H1383" s="72">
        <v>0</v>
      </c>
    </row>
    <row r="1384" spans="2:8" x14ac:dyDescent="0.25">
      <c r="B1384" s="67" t="s">
        <v>460</v>
      </c>
      <c r="C1384" s="67" t="s">
        <v>106</v>
      </c>
      <c r="D1384" s="67">
        <v>1998</v>
      </c>
      <c r="E1384" s="72">
        <v>0</v>
      </c>
      <c r="F1384" s="73">
        <v>0</v>
      </c>
      <c r="G1384" s="73">
        <v>6216008</v>
      </c>
      <c r="H1384" s="72">
        <v>0</v>
      </c>
    </row>
    <row r="1385" spans="2:8" x14ac:dyDescent="0.25">
      <c r="B1385" s="67" t="s">
        <v>460</v>
      </c>
      <c r="C1385" s="67" t="s">
        <v>106</v>
      </c>
      <c r="D1385" s="67">
        <v>1999</v>
      </c>
      <c r="E1385" s="72">
        <v>0</v>
      </c>
      <c r="F1385" s="73">
        <v>0</v>
      </c>
      <c r="G1385" s="73">
        <v>6201141</v>
      </c>
      <c r="H1385" s="72">
        <v>0</v>
      </c>
    </row>
    <row r="1386" spans="2:8" x14ac:dyDescent="0.25">
      <c r="B1386" s="67" t="s">
        <v>460</v>
      </c>
      <c r="C1386" s="67" t="s">
        <v>106</v>
      </c>
      <c r="D1386" s="67">
        <v>2000</v>
      </c>
      <c r="E1386" s="72">
        <v>0</v>
      </c>
      <c r="F1386" s="73">
        <v>0</v>
      </c>
      <c r="G1386" s="73">
        <v>6310904</v>
      </c>
      <c r="H1386" s="72">
        <v>0</v>
      </c>
    </row>
    <row r="1387" spans="2:8" x14ac:dyDescent="0.25">
      <c r="B1387" s="67" t="s">
        <v>460</v>
      </c>
      <c r="C1387" s="67" t="s">
        <v>106</v>
      </c>
      <c r="D1387" s="67">
        <v>2001</v>
      </c>
      <c r="E1387" s="72">
        <v>0</v>
      </c>
      <c r="F1387" s="73">
        <v>0</v>
      </c>
      <c r="G1387" s="73">
        <v>6309000</v>
      </c>
      <c r="H1387" s="72">
        <v>0</v>
      </c>
    </row>
    <row r="1388" spans="2:8" x14ac:dyDescent="0.25">
      <c r="B1388" s="67" t="s">
        <v>460</v>
      </c>
      <c r="C1388" s="67" t="s">
        <v>106</v>
      </c>
      <c r="D1388" s="67">
        <v>2002</v>
      </c>
      <c r="E1388" s="72">
        <v>0</v>
      </c>
      <c r="F1388" s="73">
        <v>0</v>
      </c>
      <c r="G1388" s="73">
        <v>6304620</v>
      </c>
      <c r="H1388" s="72">
        <v>0</v>
      </c>
    </row>
    <row r="1389" spans="2:8" x14ac:dyDescent="0.25">
      <c r="B1389" s="67" t="s">
        <v>460</v>
      </c>
      <c r="C1389" s="67" t="s">
        <v>106</v>
      </c>
      <c r="D1389" s="67">
        <v>2003</v>
      </c>
      <c r="E1389" s="72">
        <v>0</v>
      </c>
      <c r="F1389" s="73">
        <v>0</v>
      </c>
      <c r="G1389" s="73">
        <v>6382794</v>
      </c>
      <c r="H1389" s="72">
        <v>0</v>
      </c>
    </row>
    <row r="1390" spans="2:8" x14ac:dyDescent="0.25">
      <c r="B1390" s="67" t="s">
        <v>460</v>
      </c>
      <c r="C1390" s="67" t="s">
        <v>106</v>
      </c>
      <c r="D1390" s="67">
        <v>2004</v>
      </c>
      <c r="E1390" s="72">
        <v>0</v>
      </c>
      <c r="F1390" s="73">
        <v>0</v>
      </c>
      <c r="G1390" s="73">
        <v>6519753</v>
      </c>
      <c r="H1390" s="72">
        <v>0</v>
      </c>
    </row>
    <row r="1391" spans="2:8" x14ac:dyDescent="0.25">
      <c r="B1391" s="67" t="s">
        <v>460</v>
      </c>
      <c r="C1391" s="67" t="s">
        <v>106</v>
      </c>
      <c r="D1391" s="67">
        <v>2005</v>
      </c>
      <c r="E1391" s="72">
        <v>0</v>
      </c>
      <c r="F1391" s="73">
        <v>0</v>
      </c>
      <c r="G1391" s="73">
        <v>6497015</v>
      </c>
      <c r="H1391" s="72">
        <v>0</v>
      </c>
    </row>
    <row r="1392" spans="2:8" x14ac:dyDescent="0.25">
      <c r="B1392" s="67" t="s">
        <v>460</v>
      </c>
      <c r="C1392" s="67" t="s">
        <v>106</v>
      </c>
      <c r="D1392" s="67">
        <v>2006</v>
      </c>
      <c r="E1392" s="72">
        <v>0</v>
      </c>
      <c r="F1392" s="73">
        <v>0</v>
      </c>
      <c r="G1392" s="73">
        <v>6560912</v>
      </c>
      <c r="H1392" s="72">
        <v>0</v>
      </c>
    </row>
    <row r="1393" spans="2:8" x14ac:dyDescent="0.25">
      <c r="B1393" s="67" t="s">
        <v>460</v>
      </c>
      <c r="C1393" s="67" t="s">
        <v>106</v>
      </c>
      <c r="D1393" s="67">
        <v>2007</v>
      </c>
      <c r="E1393" s="72">
        <v>0</v>
      </c>
      <c r="F1393" s="73">
        <v>0</v>
      </c>
      <c r="G1393" s="73">
        <v>6567929</v>
      </c>
      <c r="H1393" s="72">
        <v>0</v>
      </c>
    </row>
    <row r="1394" spans="2:8" x14ac:dyDescent="0.25">
      <c r="B1394" s="67" t="s">
        <v>460</v>
      </c>
      <c r="C1394" s="67" t="s">
        <v>106</v>
      </c>
      <c r="D1394" s="67">
        <v>2008</v>
      </c>
      <c r="E1394" s="72">
        <v>0</v>
      </c>
      <c r="F1394" s="73">
        <v>0</v>
      </c>
      <c r="G1394" s="73">
        <v>6641293</v>
      </c>
      <c r="H1394" s="72">
        <v>0</v>
      </c>
    </row>
    <row r="1395" spans="2:8" x14ac:dyDescent="0.25">
      <c r="B1395" s="67" t="s">
        <v>460</v>
      </c>
      <c r="C1395" s="67" t="s">
        <v>106</v>
      </c>
      <c r="D1395" s="67">
        <v>2009</v>
      </c>
      <c r="E1395" s="72">
        <v>0</v>
      </c>
      <c r="F1395" s="73">
        <v>0</v>
      </c>
      <c r="G1395" s="73">
        <v>6527069</v>
      </c>
      <c r="H1395" s="72">
        <v>0</v>
      </c>
    </row>
    <row r="1396" spans="2:8" x14ac:dyDescent="0.25">
      <c r="B1396" s="67" t="s">
        <v>460</v>
      </c>
      <c r="C1396" s="67" t="s">
        <v>106</v>
      </c>
      <c r="D1396" s="67">
        <v>2010</v>
      </c>
      <c r="E1396" s="72">
        <v>0</v>
      </c>
      <c r="F1396" s="73">
        <v>0</v>
      </c>
      <c r="G1396" s="73">
        <v>6735067</v>
      </c>
      <c r="H1396" s="72">
        <v>0</v>
      </c>
    </row>
    <row r="1397" spans="2:8" x14ac:dyDescent="0.25">
      <c r="B1397" s="67" t="s">
        <v>460</v>
      </c>
      <c r="C1397" s="67" t="s">
        <v>106</v>
      </c>
      <c r="D1397" s="67">
        <v>2011</v>
      </c>
      <c r="E1397" s="72">
        <v>0</v>
      </c>
      <c r="F1397" s="73">
        <v>0</v>
      </c>
      <c r="G1397" s="73">
        <v>6815590</v>
      </c>
      <c r="H1397" s="72">
        <v>0</v>
      </c>
    </row>
    <row r="1398" spans="2:8" x14ac:dyDescent="0.25">
      <c r="B1398" s="67" t="s">
        <v>460</v>
      </c>
      <c r="C1398" s="67" t="s">
        <v>106</v>
      </c>
      <c r="D1398" s="67">
        <v>2012</v>
      </c>
      <c r="E1398" s="72">
        <v>0</v>
      </c>
      <c r="F1398" s="73">
        <v>0</v>
      </c>
      <c r="G1398" s="73">
        <v>6794407</v>
      </c>
      <c r="H1398" s="72">
        <v>0</v>
      </c>
    </row>
    <row r="1399" spans="2:8" x14ac:dyDescent="0.25">
      <c r="B1399" s="67" t="s">
        <v>460</v>
      </c>
      <c r="C1399" s="67" t="s">
        <v>106</v>
      </c>
      <c r="D1399" s="67">
        <v>2013</v>
      </c>
      <c r="E1399" s="72">
        <v>0</v>
      </c>
      <c r="F1399" s="73">
        <v>0</v>
      </c>
      <c r="G1399" s="73">
        <v>6973710</v>
      </c>
      <c r="H1399" s="72">
        <v>0</v>
      </c>
    </row>
    <row r="1400" spans="2:8" x14ac:dyDescent="0.25">
      <c r="B1400" s="67" t="s">
        <v>460</v>
      </c>
      <c r="C1400" s="67" t="s">
        <v>106</v>
      </c>
      <c r="D1400" s="67">
        <v>2014</v>
      </c>
      <c r="E1400" s="72">
        <v>0</v>
      </c>
      <c r="F1400" s="73">
        <v>0</v>
      </c>
      <c r="G1400" s="73">
        <v>7173730</v>
      </c>
      <c r="H1400" s="72">
        <v>0</v>
      </c>
    </row>
    <row r="1401" spans="2:8" x14ac:dyDescent="0.25">
      <c r="B1401" s="67" t="s">
        <v>460</v>
      </c>
      <c r="C1401" s="67" t="s">
        <v>106</v>
      </c>
      <c r="D1401" s="67">
        <v>2015</v>
      </c>
      <c r="E1401" s="72">
        <v>0</v>
      </c>
      <c r="F1401" s="73">
        <v>0</v>
      </c>
      <c r="G1401" s="73">
        <v>7258314</v>
      </c>
      <c r="H1401" s="72">
        <v>0</v>
      </c>
    </row>
    <row r="1402" spans="2:8" x14ac:dyDescent="0.25">
      <c r="B1402" s="67" t="s">
        <v>460</v>
      </c>
      <c r="C1402" s="67" t="s">
        <v>106</v>
      </c>
      <c r="D1402" s="67">
        <v>2016</v>
      </c>
      <c r="E1402" s="72">
        <v>0</v>
      </c>
      <c r="F1402" s="73">
        <v>0</v>
      </c>
      <c r="G1402" s="73">
        <v>7348911</v>
      </c>
      <c r="H1402" s="72">
        <v>0</v>
      </c>
    </row>
    <row r="1403" spans="2:8" x14ac:dyDescent="0.25">
      <c r="B1403" s="67" t="s">
        <v>460</v>
      </c>
      <c r="C1403" s="67" t="s">
        <v>106</v>
      </c>
      <c r="D1403" s="67">
        <v>2017</v>
      </c>
      <c r="E1403" s="72">
        <v>0</v>
      </c>
      <c r="F1403" s="73">
        <v>0</v>
      </c>
      <c r="G1403" s="73">
        <v>7408771</v>
      </c>
      <c r="H1403" s="72">
        <v>0</v>
      </c>
    </row>
    <row r="1404" spans="2:8" x14ac:dyDescent="0.25">
      <c r="B1404" s="67" t="s">
        <v>460</v>
      </c>
      <c r="C1404" s="67" t="s">
        <v>106</v>
      </c>
      <c r="D1404" s="67">
        <v>2018</v>
      </c>
      <c r="E1404" s="72">
        <v>0</v>
      </c>
      <c r="F1404" s="73">
        <v>0</v>
      </c>
      <c r="G1404" s="73">
        <v>7552902</v>
      </c>
      <c r="H1404" s="72">
        <v>0</v>
      </c>
    </row>
    <row r="1405" spans="2:8" x14ac:dyDescent="0.25">
      <c r="B1405" s="67" t="s">
        <v>460</v>
      </c>
      <c r="C1405" s="67" t="s">
        <v>106</v>
      </c>
      <c r="D1405" s="67">
        <v>2019</v>
      </c>
      <c r="E1405" s="72">
        <v>0</v>
      </c>
      <c r="F1405" s="73">
        <v>0</v>
      </c>
      <c r="G1405" s="73">
        <v>7460380</v>
      </c>
      <c r="H1405" s="72">
        <v>0</v>
      </c>
    </row>
    <row r="1406" spans="2:8" x14ac:dyDescent="0.25">
      <c r="B1406" s="67" t="s">
        <v>460</v>
      </c>
      <c r="C1406" s="67" t="s">
        <v>106</v>
      </c>
      <c r="D1406" s="67">
        <v>2020</v>
      </c>
      <c r="E1406" s="72">
        <v>0</v>
      </c>
      <c r="F1406" s="73">
        <v>0</v>
      </c>
      <c r="G1406" s="73">
        <v>6400888</v>
      </c>
      <c r="H1406" s="72">
        <v>0</v>
      </c>
    </row>
    <row r="1407" spans="2:8" x14ac:dyDescent="0.25">
      <c r="B1407" s="67" t="s">
        <v>460</v>
      </c>
      <c r="C1407" s="67" t="s">
        <v>115</v>
      </c>
      <c r="D1407" s="67">
        <v>1982</v>
      </c>
      <c r="E1407" s="72">
        <v>1.5366820409570584E-2</v>
      </c>
      <c r="F1407" s="73">
        <v>12425.39584769304</v>
      </c>
      <c r="G1407" s="73">
        <v>4887757</v>
      </c>
      <c r="H1407" s="72">
        <v>2.542146806335307E-3</v>
      </c>
    </row>
    <row r="1408" spans="2:8" x14ac:dyDescent="0.25">
      <c r="B1408" s="67" t="s">
        <v>460</v>
      </c>
      <c r="C1408" s="67" t="s">
        <v>115</v>
      </c>
      <c r="D1408" s="67">
        <v>1983</v>
      </c>
      <c r="E1408" s="72">
        <v>1.5354791654670736E-2</v>
      </c>
      <c r="F1408" s="73">
        <v>12751.816663787644</v>
      </c>
      <c r="G1408" s="73">
        <v>4795353</v>
      </c>
      <c r="H1408" s="72">
        <v>2.6592029124420337E-3</v>
      </c>
    </row>
    <row r="1409" spans="2:8" x14ac:dyDescent="0.25">
      <c r="B1409" s="67" t="s">
        <v>460</v>
      </c>
      <c r="C1409" s="67" t="s">
        <v>115</v>
      </c>
      <c r="D1409" s="67">
        <v>1984</v>
      </c>
      <c r="E1409" s="72">
        <v>1.535759192958544E-2</v>
      </c>
      <c r="F1409" s="73">
        <v>13689.496366969659</v>
      </c>
      <c r="G1409" s="73">
        <v>5006527</v>
      </c>
      <c r="H1409" s="72">
        <v>2.7343298791696639E-3</v>
      </c>
    </row>
    <row r="1410" spans="2:8" x14ac:dyDescent="0.25">
      <c r="B1410" s="67" t="s">
        <v>460</v>
      </c>
      <c r="C1410" s="67" t="s">
        <v>115</v>
      </c>
      <c r="D1410" s="67">
        <v>1985</v>
      </c>
      <c r="E1410" s="72">
        <v>1.6027406865740418E-2</v>
      </c>
      <c r="F1410" s="73">
        <v>14460.487433511305</v>
      </c>
      <c r="G1410" s="73">
        <v>5018612</v>
      </c>
      <c r="H1410" s="72">
        <v>2.8813718680605923E-3</v>
      </c>
    </row>
    <row r="1411" spans="2:8" x14ac:dyDescent="0.25">
      <c r="B1411" s="67" t="s">
        <v>460</v>
      </c>
      <c r="C1411" s="67" t="s">
        <v>115</v>
      </c>
      <c r="D1411" s="67">
        <v>1986</v>
      </c>
      <c r="E1411" s="72">
        <v>1.5639764100224822E-2</v>
      </c>
      <c r="F1411" s="73">
        <v>14947.063308461764</v>
      </c>
      <c r="G1411" s="73">
        <v>5300676</v>
      </c>
      <c r="H1411" s="72">
        <v>2.8198409615041108E-3</v>
      </c>
    </row>
    <row r="1412" spans="2:8" x14ac:dyDescent="0.25">
      <c r="B1412" s="67" t="s">
        <v>460</v>
      </c>
      <c r="C1412" s="67" t="s">
        <v>115</v>
      </c>
      <c r="D1412" s="67">
        <v>1987</v>
      </c>
      <c r="E1412" s="72">
        <v>3.5483067729083669E-2</v>
      </c>
      <c r="F1412" s="73">
        <v>35026.116782868528</v>
      </c>
      <c r="G1412" s="73">
        <v>5338657</v>
      </c>
      <c r="H1412" s="72">
        <v>6.560847940384357E-3</v>
      </c>
    </row>
    <row r="1413" spans="2:8" x14ac:dyDescent="0.25">
      <c r="B1413" s="67" t="s">
        <v>460</v>
      </c>
      <c r="C1413" s="67" t="s">
        <v>115</v>
      </c>
      <c r="D1413" s="67">
        <v>1988</v>
      </c>
      <c r="E1413" s="72">
        <v>3.651313716842039E-2</v>
      </c>
      <c r="F1413" s="73">
        <v>37553.834603994706</v>
      </c>
      <c r="G1413" s="73">
        <v>5498146</v>
      </c>
      <c r="H1413" s="72">
        <v>6.8302723507150786E-3</v>
      </c>
    </row>
    <row r="1414" spans="2:8" x14ac:dyDescent="0.25">
      <c r="B1414" s="67" t="s">
        <v>460</v>
      </c>
      <c r="C1414" s="67" t="s">
        <v>115</v>
      </c>
      <c r="D1414" s="67">
        <v>1989</v>
      </c>
      <c r="E1414" s="72">
        <v>4.1521696317206064E-2</v>
      </c>
      <c r="F1414" s="73">
        <v>42966.817435830104</v>
      </c>
      <c r="G1414" s="73">
        <v>5538702</v>
      </c>
      <c r="H1414" s="72">
        <v>7.7575607851496798E-3</v>
      </c>
    </row>
    <row r="1415" spans="2:8" x14ac:dyDescent="0.25">
      <c r="B1415" s="67" t="s">
        <v>460</v>
      </c>
      <c r="C1415" s="67" t="s">
        <v>115</v>
      </c>
      <c r="D1415" s="67">
        <v>1990</v>
      </c>
      <c r="E1415" s="72">
        <v>4.2801809719102954E-2</v>
      </c>
      <c r="F1415" s="73">
        <v>44442.831103733362</v>
      </c>
      <c r="G1415" s="73">
        <v>5574458</v>
      </c>
      <c r="H1415" s="72">
        <v>7.9725833621373341E-3</v>
      </c>
    </row>
    <row r="1416" spans="2:8" x14ac:dyDescent="0.25">
      <c r="B1416" s="67" t="s">
        <v>460</v>
      </c>
      <c r="C1416" s="67" t="s">
        <v>115</v>
      </c>
      <c r="D1416" s="67">
        <v>1991</v>
      </c>
      <c r="E1416" s="72">
        <v>4.7285984860727742E-2</v>
      </c>
      <c r="F1416" s="73">
        <v>49053.960548685493</v>
      </c>
      <c r="G1416" s="73">
        <v>5568548</v>
      </c>
      <c r="H1416" s="72">
        <v>8.8091115581091315E-3</v>
      </c>
    </row>
    <row r="1417" spans="2:8" x14ac:dyDescent="0.25">
      <c r="B1417" s="67" t="s">
        <v>460</v>
      </c>
      <c r="C1417" s="67" t="s">
        <v>115</v>
      </c>
      <c r="D1417" s="67">
        <v>1992</v>
      </c>
      <c r="E1417" s="72">
        <v>4.8748386021908452E-2</v>
      </c>
      <c r="F1417" s="73">
        <v>50325.055071015035</v>
      </c>
      <c r="G1417" s="73">
        <v>5635507</v>
      </c>
      <c r="H1417" s="72">
        <v>8.9299960182846073E-3</v>
      </c>
    </row>
    <row r="1418" spans="2:8" x14ac:dyDescent="0.25">
      <c r="B1418" s="67" t="s">
        <v>460</v>
      </c>
      <c r="C1418" s="67" t="s">
        <v>115</v>
      </c>
      <c r="D1418" s="67">
        <v>1993</v>
      </c>
      <c r="E1418" s="72">
        <v>5.0521444851163756E-2</v>
      </c>
      <c r="F1418" s="73">
        <v>52466.166827819601</v>
      </c>
      <c r="G1418" s="73">
        <v>5762251</v>
      </c>
      <c r="H1418" s="72">
        <v>9.1051512382608127E-3</v>
      </c>
    </row>
    <row r="1419" spans="2:8" x14ac:dyDescent="0.25">
      <c r="B1419" s="67" t="s">
        <v>460</v>
      </c>
      <c r="C1419" s="67" t="s">
        <v>115</v>
      </c>
      <c r="D1419" s="67">
        <v>1994</v>
      </c>
      <c r="E1419" s="72">
        <v>5.0676407066986034E-2</v>
      </c>
      <c r="F1419" s="73">
        <v>52837.654475578856</v>
      </c>
      <c r="G1419" s="73">
        <v>5763584</v>
      </c>
      <c r="H1419" s="72">
        <v>9.1674996799871143E-3</v>
      </c>
    </row>
    <row r="1420" spans="2:8" x14ac:dyDescent="0.25">
      <c r="B1420" s="67" t="s">
        <v>460</v>
      </c>
      <c r="C1420" s="67" t="s">
        <v>115</v>
      </c>
      <c r="D1420" s="67">
        <v>1995</v>
      </c>
      <c r="E1420" s="72">
        <v>5.0916496945010187E-2</v>
      </c>
      <c r="F1420" s="73">
        <v>52132.433808553978</v>
      </c>
      <c r="G1420" s="73">
        <v>5837945</v>
      </c>
      <c r="H1420" s="72">
        <v>8.9299289062425187E-3</v>
      </c>
    </row>
    <row r="1421" spans="2:8" x14ac:dyDescent="0.25">
      <c r="B1421" s="67" t="s">
        <v>460</v>
      </c>
      <c r="C1421" s="67" t="s">
        <v>115</v>
      </c>
      <c r="D1421" s="67">
        <v>1996</v>
      </c>
      <c r="E1421" s="72">
        <v>5.061201941099619E-2</v>
      </c>
      <c r="F1421" s="73">
        <v>53078.393728913448</v>
      </c>
      <c r="G1421" s="73">
        <v>5974675</v>
      </c>
      <c r="H1421" s="72">
        <v>8.8838964008776129E-3</v>
      </c>
    </row>
    <row r="1422" spans="2:8" x14ac:dyDescent="0.25">
      <c r="B1422" s="67" t="s">
        <v>460</v>
      </c>
      <c r="C1422" s="67" t="s">
        <v>115</v>
      </c>
      <c r="D1422" s="67">
        <v>1997</v>
      </c>
      <c r="E1422" s="72">
        <v>5.031116174441589E-2</v>
      </c>
      <c r="F1422" s="73">
        <v>52867.421561487914</v>
      </c>
      <c r="G1422" s="73">
        <v>6116870</v>
      </c>
      <c r="H1422" s="72">
        <v>8.6428878759051472E-3</v>
      </c>
    </row>
    <row r="1423" spans="2:8" x14ac:dyDescent="0.25">
      <c r="B1423" s="67" t="s">
        <v>460</v>
      </c>
      <c r="C1423" s="67" t="s">
        <v>115</v>
      </c>
      <c r="D1423" s="67">
        <v>1998</v>
      </c>
      <c r="E1423" s="72">
        <v>4.9627290635919058E-2</v>
      </c>
      <c r="F1423" s="73">
        <v>52483.887112213197</v>
      </c>
      <c r="G1423" s="73">
        <v>6216008</v>
      </c>
      <c r="H1423" s="72">
        <v>8.4433429159378806E-3</v>
      </c>
    </row>
    <row r="1424" spans="2:8" x14ac:dyDescent="0.25">
      <c r="B1424" s="67" t="s">
        <v>460</v>
      </c>
      <c r="C1424" s="67" t="s">
        <v>115</v>
      </c>
      <c r="D1424" s="67">
        <v>1999</v>
      </c>
      <c r="E1424" s="72">
        <v>4.8961761693977368E-2</v>
      </c>
      <c r="F1424" s="73">
        <v>50275.601607273558</v>
      </c>
      <c r="G1424" s="73">
        <v>6201141</v>
      </c>
      <c r="H1424" s="72">
        <v>8.1074759640642844E-3</v>
      </c>
    </row>
    <row r="1425" spans="2:8" x14ac:dyDescent="0.25">
      <c r="B1425" s="67" t="s">
        <v>460</v>
      </c>
      <c r="C1425" s="67" t="s">
        <v>115</v>
      </c>
      <c r="D1425" s="67">
        <v>2000</v>
      </c>
      <c r="E1425" s="72">
        <v>4.7661053971700645E-2</v>
      </c>
      <c r="F1425" s="73">
        <v>50378.067675465383</v>
      </c>
      <c r="G1425" s="73">
        <v>6310904</v>
      </c>
      <c r="H1425" s="72">
        <v>7.9827022682432483E-3</v>
      </c>
    </row>
    <row r="1426" spans="2:8" x14ac:dyDescent="0.25">
      <c r="B1426" s="67" t="s">
        <v>460</v>
      </c>
      <c r="C1426" s="67" t="s">
        <v>115</v>
      </c>
      <c r="D1426" s="67">
        <v>2001</v>
      </c>
      <c r="E1426" s="72">
        <v>4.7288827333262798E-2</v>
      </c>
      <c r="F1426" s="73">
        <v>50913.326793048058</v>
      </c>
      <c r="G1426" s="73">
        <v>6309000</v>
      </c>
      <c r="H1426" s="72">
        <v>8.0699519405687207E-3</v>
      </c>
    </row>
    <row r="1427" spans="2:8" x14ac:dyDescent="0.25">
      <c r="B1427" s="67" t="s">
        <v>460</v>
      </c>
      <c r="C1427" s="67" t="s">
        <v>115</v>
      </c>
      <c r="D1427" s="67">
        <v>2002</v>
      </c>
      <c r="E1427" s="72">
        <v>4.7150239523216779E-2</v>
      </c>
      <c r="F1427" s="73">
        <v>51576.373957979711</v>
      </c>
      <c r="G1427" s="73">
        <v>6304620</v>
      </c>
      <c r="H1427" s="72">
        <v>8.1807268254041818E-3</v>
      </c>
    </row>
    <row r="1428" spans="2:8" x14ac:dyDescent="0.25">
      <c r="B1428" s="67" t="s">
        <v>460</v>
      </c>
      <c r="C1428" s="67" t="s">
        <v>115</v>
      </c>
      <c r="D1428" s="67">
        <v>2003</v>
      </c>
      <c r="E1428" s="72">
        <v>4.6905284715078217E-2</v>
      </c>
      <c r="F1428" s="73">
        <v>51911.626468572664</v>
      </c>
      <c r="G1428" s="73">
        <v>6382794</v>
      </c>
      <c r="H1428" s="72">
        <v>8.1330568507416452E-3</v>
      </c>
    </row>
    <row r="1429" spans="2:8" x14ac:dyDescent="0.25">
      <c r="B1429" s="67" t="s">
        <v>460</v>
      </c>
      <c r="C1429" s="67" t="s">
        <v>115</v>
      </c>
      <c r="D1429" s="67">
        <v>2004</v>
      </c>
      <c r="E1429" s="72">
        <v>4.6626398317782772E-2</v>
      </c>
      <c r="F1429" s="73">
        <v>51240.266936920649</v>
      </c>
      <c r="G1429" s="73">
        <v>6519753</v>
      </c>
      <c r="H1429" s="72">
        <v>7.8592343815663945E-3</v>
      </c>
    </row>
    <row r="1430" spans="2:8" x14ac:dyDescent="0.25">
      <c r="B1430" s="67" t="s">
        <v>460</v>
      </c>
      <c r="C1430" s="67" t="s">
        <v>115</v>
      </c>
      <c r="D1430" s="67">
        <v>2005</v>
      </c>
      <c r="E1430" s="72">
        <v>4.6593980057776534E-2</v>
      </c>
      <c r="F1430" s="73">
        <v>52934.535458018821</v>
      </c>
      <c r="G1430" s="73">
        <v>6497015</v>
      </c>
      <c r="H1430" s="72">
        <v>8.1475162760158044E-3</v>
      </c>
    </row>
    <row r="1431" spans="2:8" x14ac:dyDescent="0.25">
      <c r="B1431" s="67" t="s">
        <v>460</v>
      </c>
      <c r="C1431" s="67" t="s">
        <v>115</v>
      </c>
      <c r="D1431" s="67">
        <v>2006</v>
      </c>
      <c r="E1431" s="72">
        <v>4.6479559392683896E-2</v>
      </c>
      <c r="F1431" s="73">
        <v>52376.095735917952</v>
      </c>
      <c r="G1431" s="73">
        <v>6560912</v>
      </c>
      <c r="H1431" s="72">
        <v>7.9830510965423641E-3</v>
      </c>
    </row>
    <row r="1432" spans="2:8" x14ac:dyDescent="0.25">
      <c r="B1432" s="67" t="s">
        <v>460</v>
      </c>
      <c r="C1432" s="67" t="s">
        <v>115</v>
      </c>
      <c r="D1432" s="67">
        <v>2007</v>
      </c>
      <c r="E1432" s="72">
        <v>4.6303010668841495E-2</v>
      </c>
      <c r="F1432" s="73">
        <v>51020.17618374039</v>
      </c>
      <c r="G1432" s="73">
        <v>6567929</v>
      </c>
      <c r="H1432" s="72">
        <v>7.7680766926287404E-3</v>
      </c>
    </row>
    <row r="1433" spans="2:8" x14ac:dyDescent="0.25">
      <c r="B1433" s="67" t="s">
        <v>460</v>
      </c>
      <c r="C1433" s="67" t="s">
        <v>115</v>
      </c>
      <c r="D1433" s="67">
        <v>2008</v>
      </c>
      <c r="E1433" s="72">
        <v>4.6168514137581544E-2</v>
      </c>
      <c r="F1433" s="73">
        <v>51716.399807438167</v>
      </c>
      <c r="G1433" s="73">
        <v>6641293</v>
      </c>
      <c r="H1433" s="72">
        <v>7.78709805567051E-3</v>
      </c>
    </row>
    <row r="1434" spans="2:8" x14ac:dyDescent="0.25">
      <c r="B1434" s="67" t="s">
        <v>460</v>
      </c>
      <c r="C1434" s="67" t="s">
        <v>115</v>
      </c>
      <c r="D1434" s="67">
        <v>2009</v>
      </c>
      <c r="E1434" s="72">
        <v>4.5870874886644514E-2</v>
      </c>
      <c r="F1434" s="73">
        <v>49128.257454094914</v>
      </c>
      <c r="G1434" s="73">
        <v>6527069</v>
      </c>
      <c r="H1434" s="72">
        <v>7.5268481847050967E-3</v>
      </c>
    </row>
    <row r="1435" spans="2:8" x14ac:dyDescent="0.25">
      <c r="B1435" s="67" t="s">
        <v>460</v>
      </c>
      <c r="C1435" s="67" t="s">
        <v>115</v>
      </c>
      <c r="D1435" s="67">
        <v>2010</v>
      </c>
      <c r="E1435" s="72">
        <v>4.5828118766599098E-2</v>
      </c>
      <c r="F1435" s="73">
        <v>49492.626799413898</v>
      </c>
      <c r="G1435" s="73">
        <v>6735067</v>
      </c>
      <c r="H1435" s="72">
        <v>7.3484980623672929E-3</v>
      </c>
    </row>
    <row r="1436" spans="2:8" x14ac:dyDescent="0.25">
      <c r="B1436" s="67" t="s">
        <v>460</v>
      </c>
      <c r="C1436" s="67" t="s">
        <v>115</v>
      </c>
      <c r="D1436" s="67">
        <v>2011</v>
      </c>
      <c r="E1436" s="72">
        <v>4.7161501123402942E-2</v>
      </c>
      <c r="F1436" s="73">
        <v>51963.532329288952</v>
      </c>
      <c r="G1436" s="73">
        <v>6815590</v>
      </c>
      <c r="H1436" s="72">
        <v>7.6242162937161639E-3</v>
      </c>
    </row>
    <row r="1437" spans="2:8" x14ac:dyDescent="0.25">
      <c r="B1437" s="67" t="s">
        <v>460</v>
      </c>
      <c r="C1437" s="67" t="s">
        <v>115</v>
      </c>
      <c r="D1437" s="67">
        <v>2012</v>
      </c>
      <c r="E1437" s="72">
        <v>4.7261053719637174E-2</v>
      </c>
      <c r="F1437" s="73">
        <v>51684.121215150575</v>
      </c>
      <c r="G1437" s="73">
        <v>6794407</v>
      </c>
      <c r="H1437" s="72">
        <v>7.6068627056269334E-3</v>
      </c>
    </row>
    <row r="1438" spans="2:8" x14ac:dyDescent="0.25">
      <c r="B1438" s="67" t="s">
        <v>460</v>
      </c>
      <c r="C1438" s="67" t="s">
        <v>115</v>
      </c>
      <c r="D1438" s="67">
        <v>2013</v>
      </c>
      <c r="E1438" s="72">
        <v>4.8690184520944702E-2</v>
      </c>
      <c r="F1438" s="73">
        <v>54686.380744699039</v>
      </c>
      <c r="G1438" s="73">
        <v>6973710</v>
      </c>
      <c r="H1438" s="72">
        <v>7.8417916352557012E-3</v>
      </c>
    </row>
    <row r="1439" spans="2:8" x14ac:dyDescent="0.25">
      <c r="B1439" s="67" t="s">
        <v>460</v>
      </c>
      <c r="C1439" s="67" t="s">
        <v>115</v>
      </c>
      <c r="D1439" s="67">
        <v>2014</v>
      </c>
      <c r="E1439" s="72">
        <v>4.8622002989181852E-2</v>
      </c>
      <c r="F1439" s="73">
        <v>55685.953449459157</v>
      </c>
      <c r="G1439" s="73">
        <v>7173730</v>
      </c>
      <c r="H1439" s="72">
        <v>7.76248248114428E-3</v>
      </c>
    </row>
    <row r="1440" spans="2:8" x14ac:dyDescent="0.25">
      <c r="B1440" s="67" t="s">
        <v>460</v>
      </c>
      <c r="C1440" s="67" t="s">
        <v>115</v>
      </c>
      <c r="D1440" s="67">
        <v>2015</v>
      </c>
      <c r="E1440" s="72">
        <v>5.0283445223942014E-2</v>
      </c>
      <c r="F1440" s="73">
        <v>55693.038828024146</v>
      </c>
      <c r="G1440" s="73">
        <v>7258314</v>
      </c>
      <c r="H1440" s="72">
        <v>7.6729993808512757E-3</v>
      </c>
    </row>
    <row r="1441" spans="2:8" x14ac:dyDescent="0.25">
      <c r="B1441" s="67" t="s">
        <v>460</v>
      </c>
      <c r="C1441" s="67" t="s">
        <v>115</v>
      </c>
      <c r="D1441" s="67">
        <v>2016</v>
      </c>
      <c r="E1441" s="72">
        <v>5.0443889124673694E-2</v>
      </c>
      <c r="F1441" s="73">
        <v>56731.669460175144</v>
      </c>
      <c r="G1441" s="73">
        <v>7348911</v>
      </c>
      <c r="H1441" s="72">
        <v>7.7197382660063709E-3</v>
      </c>
    </row>
    <row r="1442" spans="2:8" x14ac:dyDescent="0.25">
      <c r="B1442" s="67" t="s">
        <v>460</v>
      </c>
      <c r="C1442" s="67" t="s">
        <v>115</v>
      </c>
      <c r="D1442" s="67">
        <v>2017</v>
      </c>
      <c r="E1442" s="72">
        <v>5.0293732446208723E-2</v>
      </c>
      <c r="F1442" s="73">
        <v>57296.832926948613</v>
      </c>
      <c r="G1442" s="73">
        <v>7408771</v>
      </c>
      <c r="H1442" s="72">
        <v>7.733648796399378E-3</v>
      </c>
    </row>
    <row r="1443" spans="2:8" x14ac:dyDescent="0.25">
      <c r="B1443" s="67" t="s">
        <v>460</v>
      </c>
      <c r="C1443" s="67" t="s">
        <v>115</v>
      </c>
      <c r="D1443" s="67">
        <v>2018</v>
      </c>
      <c r="E1443" s="72">
        <v>5.1971920364219215E-2</v>
      </c>
      <c r="F1443" s="73">
        <v>59874.614659041297</v>
      </c>
      <c r="G1443" s="73">
        <v>7552902</v>
      </c>
      <c r="H1443" s="72">
        <v>7.9273654893233479E-3</v>
      </c>
    </row>
    <row r="1444" spans="2:8" x14ac:dyDescent="0.25">
      <c r="B1444" s="67" t="s">
        <v>460</v>
      </c>
      <c r="C1444" s="67" t="s">
        <v>115</v>
      </c>
      <c r="D1444" s="67">
        <v>2019</v>
      </c>
      <c r="E1444" s="72">
        <v>5.130308086304651E-2</v>
      </c>
      <c r="F1444" s="73">
        <v>57610.025108945134</v>
      </c>
      <c r="G1444" s="73">
        <v>7460380</v>
      </c>
      <c r="H1444" s="72">
        <v>7.7221301205763161E-3</v>
      </c>
    </row>
    <row r="1445" spans="2:8" x14ac:dyDescent="0.25">
      <c r="B1445" s="67" t="s">
        <v>460</v>
      </c>
      <c r="C1445" s="67" t="s">
        <v>115</v>
      </c>
      <c r="D1445" s="67">
        <v>2020</v>
      </c>
      <c r="E1445" s="72">
        <v>5.1312004469536494E-2</v>
      </c>
      <c r="F1445" s="73">
        <v>46586.322793905594</v>
      </c>
      <c r="G1445" s="73">
        <v>6400888</v>
      </c>
      <c r="H1445" s="72">
        <v>7.2781030997426596E-3</v>
      </c>
    </row>
    <row r="1446" spans="2:8" x14ac:dyDescent="0.25">
      <c r="B1446" s="67" t="s">
        <v>460</v>
      </c>
      <c r="C1446" s="67" t="s">
        <v>132</v>
      </c>
      <c r="D1446" s="67">
        <v>1982</v>
      </c>
      <c r="E1446" s="72">
        <v>1.338193944000105E-3</v>
      </c>
      <c r="F1446" s="73">
        <v>1082.0448884032689</v>
      </c>
      <c r="G1446" s="73">
        <v>4887757</v>
      </c>
      <c r="H1446" s="72">
        <v>2.2137861771836631E-4</v>
      </c>
    </row>
    <row r="1447" spans="2:8" x14ac:dyDescent="0.25">
      <c r="B1447" s="67" t="s">
        <v>460</v>
      </c>
      <c r="C1447" s="67" t="s">
        <v>132</v>
      </c>
      <c r="D1447" s="67">
        <v>1983</v>
      </c>
      <c r="E1447" s="72">
        <v>1.4395117176253815E-3</v>
      </c>
      <c r="F1447" s="73">
        <v>1195.4828122300917</v>
      </c>
      <c r="G1447" s="73">
        <v>4795353</v>
      </c>
      <c r="H1447" s="72">
        <v>2.4930027304144068E-4</v>
      </c>
    </row>
    <row r="1448" spans="2:8" x14ac:dyDescent="0.25">
      <c r="B1448" s="67" t="s">
        <v>460</v>
      </c>
      <c r="C1448" s="67" t="s">
        <v>132</v>
      </c>
      <c r="D1448" s="67">
        <v>1984</v>
      </c>
      <c r="E1448" s="72">
        <v>1.439774243398635E-3</v>
      </c>
      <c r="F1448" s="73">
        <v>1283.3902844034055</v>
      </c>
      <c r="G1448" s="73">
        <v>5006527</v>
      </c>
      <c r="H1448" s="72">
        <v>2.5634342617215596E-4</v>
      </c>
    </row>
    <row r="1449" spans="2:8" x14ac:dyDescent="0.25">
      <c r="B1449" s="67" t="s">
        <v>460</v>
      </c>
      <c r="C1449" s="67" t="s">
        <v>132</v>
      </c>
      <c r="D1449" s="67">
        <v>1985</v>
      </c>
      <c r="E1449" s="72">
        <v>1.502569393663164E-3</v>
      </c>
      <c r="F1449" s="73">
        <v>1355.6706968916847</v>
      </c>
      <c r="G1449" s="73">
        <v>5018612</v>
      </c>
      <c r="H1449" s="72">
        <v>2.7012861263068047E-4</v>
      </c>
    </row>
    <row r="1450" spans="2:8" x14ac:dyDescent="0.25">
      <c r="B1450" s="67" t="s">
        <v>460</v>
      </c>
      <c r="C1450" s="67" t="s">
        <v>132</v>
      </c>
      <c r="D1450" s="67">
        <v>1986</v>
      </c>
      <c r="E1450" s="72">
        <v>1.4662278843960771E-3</v>
      </c>
      <c r="F1450" s="73">
        <v>1401.2871851682903</v>
      </c>
      <c r="G1450" s="73">
        <v>5300676</v>
      </c>
      <c r="H1450" s="72">
        <v>2.6436009014101038E-4</v>
      </c>
    </row>
    <row r="1451" spans="2:8" x14ac:dyDescent="0.25">
      <c r="B1451" s="67" t="s">
        <v>460</v>
      </c>
      <c r="C1451" s="67" t="s">
        <v>132</v>
      </c>
      <c r="D1451" s="67">
        <v>1987</v>
      </c>
      <c r="E1451" s="72">
        <v>1.4006474103585658E-3</v>
      </c>
      <c r="F1451" s="73">
        <v>1382.6098730079682</v>
      </c>
      <c r="G1451" s="73">
        <v>5338657</v>
      </c>
      <c r="H1451" s="72">
        <v>2.5898083975201409E-4</v>
      </c>
    </row>
    <row r="1452" spans="2:8" x14ac:dyDescent="0.25">
      <c r="B1452" s="67" t="s">
        <v>460</v>
      </c>
      <c r="C1452" s="67" t="s">
        <v>132</v>
      </c>
      <c r="D1452" s="67">
        <v>1988</v>
      </c>
      <c r="E1452" s="72">
        <v>1.4176800453657614E-3</v>
      </c>
      <c r="F1452" s="73">
        <v>1458.0867620187764</v>
      </c>
      <c r="G1452" s="73">
        <v>5498146</v>
      </c>
      <c r="H1452" s="72">
        <v>2.6519607919083568E-4</v>
      </c>
    </row>
    <row r="1453" spans="2:8" x14ac:dyDescent="0.25">
      <c r="B1453" s="67" t="s">
        <v>460</v>
      </c>
      <c r="C1453" s="67" t="s">
        <v>132</v>
      </c>
      <c r="D1453" s="67">
        <v>1989</v>
      </c>
      <c r="E1453" s="72">
        <v>1.4770563907306506E-3</v>
      </c>
      <c r="F1453" s="73">
        <v>1528.4638613536401</v>
      </c>
      <c r="G1453" s="73">
        <v>5538702</v>
      </c>
      <c r="H1453" s="72">
        <v>2.7596066034129299E-4</v>
      </c>
    </row>
    <row r="1454" spans="2:8" x14ac:dyDescent="0.25">
      <c r="B1454" s="67" t="s">
        <v>460</v>
      </c>
      <c r="C1454" s="67" t="s">
        <v>132</v>
      </c>
      <c r="D1454" s="67">
        <v>1990</v>
      </c>
      <c r="E1454" s="72">
        <v>1.4647007128210136E-3</v>
      </c>
      <c r="F1454" s="73">
        <v>1520.8573381505712</v>
      </c>
      <c r="G1454" s="73">
        <v>5574458</v>
      </c>
      <c r="H1454" s="72">
        <v>2.7282604661306464E-4</v>
      </c>
    </row>
    <row r="1455" spans="2:8" x14ac:dyDescent="0.25">
      <c r="B1455" s="67" t="s">
        <v>460</v>
      </c>
      <c r="C1455" s="67" t="s">
        <v>132</v>
      </c>
      <c r="D1455" s="67">
        <v>1991</v>
      </c>
      <c r="E1455" s="72">
        <v>1.4544561303709833E-3</v>
      </c>
      <c r="F1455" s="73">
        <v>1508.8367906294241</v>
      </c>
      <c r="G1455" s="73">
        <v>5568548</v>
      </c>
      <c r="H1455" s="72">
        <v>2.7095695154812782E-4</v>
      </c>
    </row>
    <row r="1456" spans="2:8" x14ac:dyDescent="0.25">
      <c r="B1456" s="67" t="s">
        <v>460</v>
      </c>
      <c r="C1456" s="67" t="s">
        <v>132</v>
      </c>
      <c r="D1456" s="67">
        <v>1992</v>
      </c>
      <c r="E1456" s="72">
        <v>3.8318963721937606E-3</v>
      </c>
      <c r="F1456" s="73">
        <v>3955.8313965596235</v>
      </c>
      <c r="G1456" s="73">
        <v>5635507</v>
      </c>
      <c r="H1456" s="72">
        <v>7.0194773896290494E-4</v>
      </c>
    </row>
    <row r="1457" spans="2:8" x14ac:dyDescent="0.25">
      <c r="B1457" s="67" t="s">
        <v>460</v>
      </c>
      <c r="C1457" s="67" t="s">
        <v>132</v>
      </c>
      <c r="D1457" s="67">
        <v>1993</v>
      </c>
      <c r="E1457" s="72">
        <v>2.4172940120174044E-3</v>
      </c>
      <c r="F1457" s="73">
        <v>2510.3429104219904</v>
      </c>
      <c r="G1457" s="73">
        <v>5762251</v>
      </c>
      <c r="H1457" s="72">
        <v>4.3565316929477567E-4</v>
      </c>
    </row>
    <row r="1458" spans="2:8" x14ac:dyDescent="0.25">
      <c r="B1458" s="67" t="s">
        <v>460</v>
      </c>
      <c r="C1458" s="67" t="s">
        <v>132</v>
      </c>
      <c r="D1458" s="67">
        <v>1994</v>
      </c>
      <c r="E1458" s="72">
        <v>2.4247084721045948E-3</v>
      </c>
      <c r="F1458" s="73">
        <v>2528.1174390229116</v>
      </c>
      <c r="G1458" s="73">
        <v>5763584</v>
      </c>
      <c r="H1458" s="72">
        <v>4.3863634832474232E-4</v>
      </c>
    </row>
    <row r="1459" spans="2:8" x14ac:dyDescent="0.25">
      <c r="B1459" s="67" t="s">
        <v>460</v>
      </c>
      <c r="C1459" s="67" t="s">
        <v>132</v>
      </c>
      <c r="D1459" s="67">
        <v>1995</v>
      </c>
      <c r="E1459" s="72">
        <v>2.4163761262038729E-3</v>
      </c>
      <c r="F1459" s="73">
        <v>2474.0816044737476</v>
      </c>
      <c r="G1459" s="73">
        <v>5837945</v>
      </c>
      <c r="H1459" s="72">
        <v>4.237932362284584E-4</v>
      </c>
    </row>
    <row r="1460" spans="2:8" x14ac:dyDescent="0.25">
      <c r="B1460" s="67" t="s">
        <v>460</v>
      </c>
      <c r="C1460" s="67" t="s">
        <v>132</v>
      </c>
      <c r="D1460" s="67">
        <v>1996</v>
      </c>
      <c r="E1460" s="72">
        <v>2.4019263449286329E-3</v>
      </c>
      <c r="F1460" s="73">
        <v>2518.97461764335</v>
      </c>
      <c r="G1460" s="73">
        <v>5974675</v>
      </c>
      <c r="H1460" s="72">
        <v>4.2160864275351379E-4</v>
      </c>
    </row>
    <row r="1461" spans="2:8" x14ac:dyDescent="0.25">
      <c r="B1461" s="67" t="s">
        <v>460</v>
      </c>
      <c r="C1461" s="67" t="s">
        <v>132</v>
      </c>
      <c r="D1461" s="67">
        <v>1997</v>
      </c>
      <c r="E1461" s="72">
        <v>2.3876483539722795E-3</v>
      </c>
      <c r="F1461" s="73">
        <v>2508.9623791892568</v>
      </c>
      <c r="G1461" s="73">
        <v>6116870</v>
      </c>
      <c r="H1461" s="72">
        <v>4.101709500429561E-4</v>
      </c>
    </row>
    <row r="1462" spans="2:8" x14ac:dyDescent="0.25">
      <c r="B1462" s="67" t="s">
        <v>460</v>
      </c>
      <c r="C1462" s="67" t="s">
        <v>132</v>
      </c>
      <c r="D1462" s="67">
        <v>1998</v>
      </c>
      <c r="E1462" s="72">
        <v>2.3551934539080229E-3</v>
      </c>
      <c r="F1462" s="73">
        <v>2490.7607443084225</v>
      </c>
      <c r="G1462" s="73">
        <v>6216008</v>
      </c>
      <c r="H1462" s="72">
        <v>4.0070101973942483E-4</v>
      </c>
    </row>
    <row r="1463" spans="2:8" x14ac:dyDescent="0.25">
      <c r="B1463" s="67" t="s">
        <v>460</v>
      </c>
      <c r="C1463" s="67" t="s">
        <v>132</v>
      </c>
      <c r="D1463" s="67">
        <v>1999</v>
      </c>
      <c r="E1463" s="72">
        <v>2.3236090295446887E-3</v>
      </c>
      <c r="F1463" s="73">
        <v>2385.960754243491</v>
      </c>
      <c r="G1463" s="73">
        <v>6201141</v>
      </c>
      <c r="H1463" s="72">
        <v>3.8476157117593214E-4</v>
      </c>
    </row>
    <row r="1464" spans="2:8" x14ac:dyDescent="0.25">
      <c r="B1464" s="67" t="s">
        <v>460</v>
      </c>
      <c r="C1464" s="67" t="s">
        <v>132</v>
      </c>
      <c r="D1464" s="67">
        <v>2000</v>
      </c>
      <c r="E1464" s="72">
        <v>1.6156289481932421E-3</v>
      </c>
      <c r="F1464" s="73">
        <v>1707.7311076428941</v>
      </c>
      <c r="G1464" s="73">
        <v>6310904</v>
      </c>
      <c r="H1464" s="72">
        <v>2.7060007688960158E-4</v>
      </c>
    </row>
    <row r="1465" spans="2:8" x14ac:dyDescent="0.25">
      <c r="B1465" s="67" t="s">
        <v>460</v>
      </c>
      <c r="C1465" s="67" t="s">
        <v>132</v>
      </c>
      <c r="D1465" s="67">
        <v>2001</v>
      </c>
      <c r="E1465" s="72">
        <v>1.6030110960428068E-3</v>
      </c>
      <c r="F1465" s="73">
        <v>1725.8754845101039</v>
      </c>
      <c r="G1465" s="73">
        <v>6309000</v>
      </c>
      <c r="H1465" s="72">
        <v>2.7355769290063461E-4</v>
      </c>
    </row>
    <row r="1466" spans="2:8" x14ac:dyDescent="0.25">
      <c r="B1466" s="67" t="s">
        <v>460</v>
      </c>
      <c r="C1466" s="67" t="s">
        <v>132</v>
      </c>
      <c r="D1466" s="67">
        <v>2002</v>
      </c>
      <c r="E1466" s="72">
        <v>1.59831320417684E-3</v>
      </c>
      <c r="F1466" s="73">
        <v>1748.3516595925325</v>
      </c>
      <c r="G1466" s="73">
        <v>6304620</v>
      </c>
      <c r="H1466" s="72">
        <v>2.773127737425146E-4</v>
      </c>
    </row>
    <row r="1467" spans="2:8" x14ac:dyDescent="0.25">
      <c r="B1467" s="67" t="s">
        <v>460</v>
      </c>
      <c r="C1467" s="67" t="s">
        <v>132</v>
      </c>
      <c r="D1467" s="67">
        <v>2003</v>
      </c>
      <c r="E1467" s="72">
        <v>1.5900096513585837E-3</v>
      </c>
      <c r="F1467" s="73">
        <v>1759.7161514770394</v>
      </c>
      <c r="G1467" s="73">
        <v>6382794</v>
      </c>
      <c r="H1467" s="72">
        <v>2.7569684239802186E-4</v>
      </c>
    </row>
    <row r="1468" spans="2:8" x14ac:dyDescent="0.25">
      <c r="B1468" s="67" t="s">
        <v>460</v>
      </c>
      <c r="C1468" s="67" t="s">
        <v>132</v>
      </c>
      <c r="D1468" s="67">
        <v>2004</v>
      </c>
      <c r="E1468" s="72">
        <v>6.0851401194394463E-4</v>
      </c>
      <c r="F1468" s="73">
        <v>668.72890748184568</v>
      </c>
      <c r="G1468" s="73">
        <v>6519753</v>
      </c>
      <c r="H1468" s="72">
        <v>1.0256966904756141E-4</v>
      </c>
    </row>
    <row r="1469" spans="2:8" x14ac:dyDescent="0.25">
      <c r="B1469" s="67" t="s">
        <v>460</v>
      </c>
      <c r="C1469" s="67" t="s">
        <v>132</v>
      </c>
      <c r="D1469" s="67">
        <v>2005</v>
      </c>
      <c r="E1469" s="72">
        <v>5.3922660310931896E-4</v>
      </c>
      <c r="F1469" s="73">
        <v>612.60509848703816</v>
      </c>
      <c r="G1469" s="73">
        <v>6497015</v>
      </c>
      <c r="H1469" s="72">
        <v>9.4290239207857481E-5</v>
      </c>
    </row>
    <row r="1470" spans="2:8" x14ac:dyDescent="0.25">
      <c r="B1470" s="67" t="s">
        <v>460</v>
      </c>
      <c r="C1470" s="67" t="s">
        <v>132</v>
      </c>
      <c r="D1470" s="67">
        <v>2006</v>
      </c>
      <c r="E1470" s="72">
        <v>6.3023131379910365E-4</v>
      </c>
      <c r="F1470" s="73">
        <v>710.18434896159931</v>
      </c>
      <c r="G1470" s="73">
        <v>6560912</v>
      </c>
      <c r="H1470" s="72">
        <v>1.0824476063108289E-4</v>
      </c>
    </row>
    <row r="1471" spans="2:8" x14ac:dyDescent="0.25">
      <c r="B1471" s="67" t="s">
        <v>460</v>
      </c>
      <c r="C1471" s="67" t="s">
        <v>132</v>
      </c>
      <c r="D1471" s="67">
        <v>2007</v>
      </c>
      <c r="E1471" s="72">
        <v>6.2783743279785074E-4</v>
      </c>
      <c r="F1471" s="73">
        <v>691.79899910156462</v>
      </c>
      <c r="G1471" s="73">
        <v>6567929</v>
      </c>
      <c r="H1471" s="72">
        <v>1.0532985345937275E-4</v>
      </c>
    </row>
    <row r="1472" spans="2:8" x14ac:dyDescent="0.25">
      <c r="B1472" s="67" t="s">
        <v>460</v>
      </c>
      <c r="C1472" s="67" t="s">
        <v>132</v>
      </c>
      <c r="D1472" s="67">
        <v>2008</v>
      </c>
      <c r="E1472" s="72">
        <v>6.2601375101805485E-4</v>
      </c>
      <c r="F1472" s="73">
        <v>701.23931942289039</v>
      </c>
      <c r="G1472" s="73">
        <v>6641293</v>
      </c>
      <c r="H1472" s="72">
        <v>1.055877702463798E-4</v>
      </c>
    </row>
    <row r="1473" spans="2:8" x14ac:dyDescent="0.25">
      <c r="B1473" s="67" t="s">
        <v>460</v>
      </c>
      <c r="C1473" s="67" t="s">
        <v>132</v>
      </c>
      <c r="D1473" s="67">
        <v>2009</v>
      </c>
      <c r="E1473" s="72">
        <v>6.2197796456467142E-4</v>
      </c>
      <c r="F1473" s="73">
        <v>666.14586378433785</v>
      </c>
      <c r="G1473" s="73">
        <v>6527069</v>
      </c>
      <c r="H1473" s="72">
        <v>1.0205895843667928E-4</v>
      </c>
    </row>
    <row r="1474" spans="2:8" x14ac:dyDescent="0.25">
      <c r="B1474" s="67" t="s">
        <v>460</v>
      </c>
      <c r="C1474" s="67" t="s">
        <v>132</v>
      </c>
      <c r="D1474" s="67">
        <v>2010</v>
      </c>
      <c r="E1474" s="72">
        <v>6.2139822056405563E-4</v>
      </c>
      <c r="F1474" s="73">
        <v>671.08646507679862</v>
      </c>
      <c r="G1474" s="73">
        <v>6735067</v>
      </c>
      <c r="H1474" s="72">
        <v>9.9640651693115842E-5</v>
      </c>
    </row>
    <row r="1475" spans="2:8" x14ac:dyDescent="0.25">
      <c r="B1475" s="67" t="s">
        <v>460</v>
      </c>
      <c r="C1475" s="67" t="s">
        <v>132</v>
      </c>
      <c r="D1475" s="67">
        <v>2011</v>
      </c>
      <c r="E1475" s="72">
        <v>6.3947798133427724E-4</v>
      </c>
      <c r="F1475" s="73">
        <v>704.59026887171467</v>
      </c>
      <c r="G1475" s="73">
        <v>6815590</v>
      </c>
      <c r="H1475" s="72">
        <v>1.0337920398259206E-4</v>
      </c>
    </row>
    <row r="1476" spans="2:8" x14ac:dyDescent="0.25">
      <c r="B1476" s="67" t="s">
        <v>460</v>
      </c>
      <c r="C1476" s="67" t="s">
        <v>132</v>
      </c>
      <c r="D1476" s="67">
        <v>2012</v>
      </c>
      <c r="E1476" s="72">
        <v>6.4082784704592782E-4</v>
      </c>
      <c r="F1476" s="73">
        <v>700.80164359526214</v>
      </c>
      <c r="G1476" s="73">
        <v>6794407</v>
      </c>
      <c r="H1476" s="72">
        <v>1.0314390109324657E-4</v>
      </c>
    </row>
    <row r="1477" spans="2:8" x14ac:dyDescent="0.25">
      <c r="B1477" s="67" t="s">
        <v>460</v>
      </c>
      <c r="C1477" s="67" t="s">
        <v>132</v>
      </c>
      <c r="D1477" s="67">
        <v>2013</v>
      </c>
      <c r="E1477" s="72">
        <v>6.6020589180941969E-4</v>
      </c>
      <c r="F1477" s="73">
        <v>741.51024738574972</v>
      </c>
      <c r="G1477" s="73">
        <v>6973710</v>
      </c>
      <c r="H1477" s="72">
        <v>1.0632937810516207E-4</v>
      </c>
    </row>
    <row r="1478" spans="2:8" x14ac:dyDescent="0.25">
      <c r="B1478" s="67" t="s">
        <v>460</v>
      </c>
      <c r="C1478" s="67" t="s">
        <v>132</v>
      </c>
      <c r="D1478" s="67">
        <v>2014</v>
      </c>
      <c r="E1478" s="72">
        <v>6.5928139646348276E-4</v>
      </c>
      <c r="F1478" s="73">
        <v>755.0637755858869</v>
      </c>
      <c r="G1478" s="73">
        <v>7173730</v>
      </c>
      <c r="H1478" s="72">
        <v>1.0525399974432922E-4</v>
      </c>
    </row>
    <row r="1479" spans="2:8" x14ac:dyDescent="0.25">
      <c r="B1479" s="67" t="s">
        <v>460</v>
      </c>
      <c r="C1479" s="67" t="s">
        <v>132</v>
      </c>
      <c r="D1479" s="67">
        <v>2015</v>
      </c>
      <c r="E1479" s="72">
        <v>6.8180942676531538E-4</v>
      </c>
      <c r="F1479" s="73">
        <v>755.15984851558153</v>
      </c>
      <c r="G1479" s="73">
        <v>7258314</v>
      </c>
      <c r="H1479" s="72">
        <v>1.0404066957086474E-4</v>
      </c>
    </row>
    <row r="1480" spans="2:8" x14ac:dyDescent="0.25">
      <c r="B1480" s="67" t="s">
        <v>460</v>
      </c>
      <c r="C1480" s="67" t="s">
        <v>132</v>
      </c>
      <c r="D1480" s="67">
        <v>2016</v>
      </c>
      <c r="E1480" s="72">
        <v>6.8398493728371115E-4</v>
      </c>
      <c r="F1480" s="73">
        <v>769.24297573118849</v>
      </c>
      <c r="G1480" s="73">
        <v>7348911</v>
      </c>
      <c r="H1480" s="72">
        <v>1.0467441716618809E-4</v>
      </c>
    </row>
    <row r="1481" spans="2:8" x14ac:dyDescent="0.25">
      <c r="B1481" s="67" t="s">
        <v>460</v>
      </c>
      <c r="C1481" s="67" t="s">
        <v>132</v>
      </c>
      <c r="D1481" s="67">
        <v>2017</v>
      </c>
      <c r="E1481" s="72">
        <v>6.8194891452486408E-4</v>
      </c>
      <c r="F1481" s="73">
        <v>776.90620917896422</v>
      </c>
      <c r="G1481" s="73">
        <v>7408771</v>
      </c>
      <c r="H1481" s="72">
        <v>1.0486303452744918E-4</v>
      </c>
    </row>
    <row r="1482" spans="2:8" x14ac:dyDescent="0.25">
      <c r="B1482" s="67" t="s">
        <v>460</v>
      </c>
      <c r="C1482" s="67" t="s">
        <v>132</v>
      </c>
      <c r="D1482" s="67">
        <v>2018</v>
      </c>
      <c r="E1482" s="72">
        <v>7.0470400493856562E-4</v>
      </c>
      <c r="F1482" s="73">
        <v>811.85918181750912</v>
      </c>
      <c r="G1482" s="73">
        <v>7552902</v>
      </c>
      <c r="H1482" s="72">
        <v>1.074897015501471E-4</v>
      </c>
    </row>
    <row r="1483" spans="2:8" x14ac:dyDescent="0.25">
      <c r="B1483" s="67" t="s">
        <v>460</v>
      </c>
      <c r="C1483" s="67" t="s">
        <v>132</v>
      </c>
      <c r="D1483" s="67">
        <v>2019</v>
      </c>
      <c r="E1483" s="72">
        <v>6.9563499475317305E-4</v>
      </c>
      <c r="F1483" s="73">
        <v>781.15288283315442</v>
      </c>
      <c r="G1483" s="73">
        <v>7460380</v>
      </c>
      <c r="H1483" s="72">
        <v>1.0470684909256022E-4</v>
      </c>
    </row>
    <row r="1484" spans="2:8" x14ac:dyDescent="0.25">
      <c r="B1484" s="67" t="s">
        <v>460</v>
      </c>
      <c r="C1484" s="67" t="s">
        <v>132</v>
      </c>
      <c r="D1484" s="67">
        <v>2020</v>
      </c>
      <c r="E1484" s="72">
        <v>6.9575599280727459E-4</v>
      </c>
      <c r="F1484" s="73">
        <v>631.67895313770305</v>
      </c>
      <c r="G1484" s="73">
        <v>6400888</v>
      </c>
      <c r="H1484" s="72">
        <v>9.8686143725324214E-5</v>
      </c>
    </row>
    <row r="1485" spans="2:8" x14ac:dyDescent="0.25">
      <c r="B1485" s="67" t="s">
        <v>460</v>
      </c>
      <c r="C1485" s="67" t="s">
        <v>141</v>
      </c>
      <c r="D1485" s="67">
        <v>1982</v>
      </c>
      <c r="E1485" s="72">
        <v>4.8021313779908073E-3</v>
      </c>
      <c r="F1485" s="73">
        <v>3882.9362024040747</v>
      </c>
      <c r="G1485" s="73">
        <v>4887757</v>
      </c>
      <c r="H1485" s="72">
        <v>7.9442087697978328E-4</v>
      </c>
    </row>
    <row r="1486" spans="2:8" x14ac:dyDescent="0.25">
      <c r="B1486" s="67" t="s">
        <v>460</v>
      </c>
      <c r="C1486" s="67" t="s">
        <v>141</v>
      </c>
      <c r="D1486" s="67">
        <v>1983</v>
      </c>
      <c r="E1486" s="72">
        <v>4.7983723920846048E-3</v>
      </c>
      <c r="F1486" s="73">
        <v>3984.9427074336386</v>
      </c>
      <c r="G1486" s="73">
        <v>4795353</v>
      </c>
      <c r="H1486" s="72">
        <v>8.3100091013813557E-4</v>
      </c>
    </row>
    <row r="1487" spans="2:8" x14ac:dyDescent="0.25">
      <c r="B1487" s="67" t="s">
        <v>460</v>
      </c>
      <c r="C1487" s="67" t="s">
        <v>141</v>
      </c>
      <c r="D1487" s="67">
        <v>1984</v>
      </c>
      <c r="E1487" s="72">
        <v>4.7992474779954501E-3</v>
      </c>
      <c r="F1487" s="73">
        <v>4277.9676146780184</v>
      </c>
      <c r="G1487" s="73">
        <v>5006527</v>
      </c>
      <c r="H1487" s="72">
        <v>8.5447808724051992E-4</v>
      </c>
    </row>
    <row r="1488" spans="2:8" x14ac:dyDescent="0.25">
      <c r="B1488" s="67" t="s">
        <v>460</v>
      </c>
      <c r="C1488" s="67" t="s">
        <v>141</v>
      </c>
      <c r="D1488" s="67">
        <v>1985</v>
      </c>
      <c r="E1488" s="72">
        <v>5.0085646455438797E-3</v>
      </c>
      <c r="F1488" s="73">
        <v>4518.9023229722825</v>
      </c>
      <c r="G1488" s="73">
        <v>5018612</v>
      </c>
      <c r="H1488" s="72">
        <v>9.0042870876893503E-4</v>
      </c>
    </row>
    <row r="1489" spans="2:8" x14ac:dyDescent="0.25">
      <c r="B1489" s="67" t="s">
        <v>460</v>
      </c>
      <c r="C1489" s="67" t="s">
        <v>141</v>
      </c>
      <c r="D1489" s="67">
        <v>1986</v>
      </c>
      <c r="E1489" s="72">
        <v>4.8874262813202564E-3</v>
      </c>
      <c r="F1489" s="73">
        <v>4670.9572838943013</v>
      </c>
      <c r="G1489" s="73">
        <v>5300676</v>
      </c>
      <c r="H1489" s="72">
        <v>8.8120030047003466E-4</v>
      </c>
    </row>
    <row r="1490" spans="2:8" x14ac:dyDescent="0.25">
      <c r="B1490" s="67" t="s">
        <v>460</v>
      </c>
      <c r="C1490" s="67" t="s">
        <v>141</v>
      </c>
      <c r="D1490" s="67">
        <v>1987</v>
      </c>
      <c r="E1490" s="72">
        <v>0</v>
      </c>
      <c r="F1490" s="73">
        <v>0</v>
      </c>
      <c r="G1490" s="73">
        <v>5338657</v>
      </c>
      <c r="H1490" s="72">
        <v>0</v>
      </c>
    </row>
    <row r="1491" spans="2:8" x14ac:dyDescent="0.25">
      <c r="B1491" s="67" t="s">
        <v>460</v>
      </c>
      <c r="C1491" s="67" t="s">
        <v>141</v>
      </c>
      <c r="D1491" s="67">
        <v>1988</v>
      </c>
      <c r="E1491" s="72">
        <v>0</v>
      </c>
      <c r="F1491" s="73">
        <v>0</v>
      </c>
      <c r="G1491" s="73">
        <v>5498146</v>
      </c>
      <c r="H1491" s="72">
        <v>0</v>
      </c>
    </row>
    <row r="1492" spans="2:8" x14ac:dyDescent="0.25">
      <c r="B1492" s="67" t="s">
        <v>460</v>
      </c>
      <c r="C1492" s="67" t="s">
        <v>141</v>
      </c>
      <c r="D1492" s="67">
        <v>1989</v>
      </c>
      <c r="E1492" s="72">
        <v>0</v>
      </c>
      <c r="F1492" s="73">
        <v>0</v>
      </c>
      <c r="G1492" s="73">
        <v>5538702</v>
      </c>
      <c r="H1492" s="72">
        <v>0</v>
      </c>
    </row>
    <row r="1493" spans="2:8" x14ac:dyDescent="0.25">
      <c r="B1493" s="67" t="s">
        <v>460</v>
      </c>
      <c r="C1493" s="67" t="s">
        <v>141</v>
      </c>
      <c r="D1493" s="67">
        <v>1990</v>
      </c>
      <c r="E1493" s="72">
        <v>0</v>
      </c>
      <c r="F1493" s="73">
        <v>0</v>
      </c>
      <c r="G1493" s="73">
        <v>5574458</v>
      </c>
      <c r="H1493" s="72">
        <v>0</v>
      </c>
    </row>
    <row r="1494" spans="2:8" x14ac:dyDescent="0.25">
      <c r="B1494" s="67" t="s">
        <v>460</v>
      </c>
      <c r="C1494" s="67" t="s">
        <v>141</v>
      </c>
      <c r="D1494" s="67">
        <v>1991</v>
      </c>
      <c r="E1494" s="72">
        <v>0</v>
      </c>
      <c r="F1494" s="73">
        <v>0</v>
      </c>
      <c r="G1494" s="73">
        <v>5568548</v>
      </c>
      <c r="H1494" s="72">
        <v>0</v>
      </c>
    </row>
    <row r="1495" spans="2:8" x14ac:dyDescent="0.25">
      <c r="B1495" s="67" t="s">
        <v>460</v>
      </c>
      <c r="C1495" s="67" t="s">
        <v>141</v>
      </c>
      <c r="D1495" s="67">
        <v>1992</v>
      </c>
      <c r="E1495" s="72">
        <v>0</v>
      </c>
      <c r="F1495" s="73">
        <v>0</v>
      </c>
      <c r="G1495" s="73">
        <v>5635507</v>
      </c>
      <c r="H1495" s="72">
        <v>0</v>
      </c>
    </row>
    <row r="1496" spans="2:8" x14ac:dyDescent="0.25">
      <c r="B1496" s="67" t="s">
        <v>460</v>
      </c>
      <c r="C1496" s="67" t="s">
        <v>141</v>
      </c>
      <c r="D1496" s="67">
        <v>1993</v>
      </c>
      <c r="E1496" s="72">
        <v>0</v>
      </c>
      <c r="F1496" s="73">
        <v>0</v>
      </c>
      <c r="G1496" s="73">
        <v>5762251</v>
      </c>
      <c r="H1496" s="72">
        <v>0</v>
      </c>
    </row>
    <row r="1497" spans="2:8" x14ac:dyDescent="0.25">
      <c r="B1497" s="67" t="s">
        <v>460</v>
      </c>
      <c r="C1497" s="67" t="s">
        <v>141</v>
      </c>
      <c r="D1497" s="67">
        <v>1994</v>
      </c>
      <c r="E1497" s="72">
        <v>0</v>
      </c>
      <c r="F1497" s="73">
        <v>0</v>
      </c>
      <c r="G1497" s="73">
        <v>5763584</v>
      </c>
      <c r="H1497" s="72">
        <v>0</v>
      </c>
    </row>
    <row r="1498" spans="2:8" x14ac:dyDescent="0.25">
      <c r="B1498" s="67" t="s">
        <v>460</v>
      </c>
      <c r="C1498" s="67" t="s">
        <v>141</v>
      </c>
      <c r="D1498" s="67">
        <v>1995</v>
      </c>
      <c r="E1498" s="72">
        <v>0</v>
      </c>
      <c r="F1498" s="73">
        <v>0</v>
      </c>
      <c r="G1498" s="73">
        <v>5837945</v>
      </c>
      <c r="H1498" s="72">
        <v>0</v>
      </c>
    </row>
    <row r="1499" spans="2:8" x14ac:dyDescent="0.25">
      <c r="B1499" s="67" t="s">
        <v>460</v>
      </c>
      <c r="C1499" s="67" t="s">
        <v>141</v>
      </c>
      <c r="D1499" s="67">
        <v>1996</v>
      </c>
      <c r="E1499" s="72">
        <v>0</v>
      </c>
      <c r="F1499" s="73">
        <v>0</v>
      </c>
      <c r="G1499" s="73">
        <v>5974675</v>
      </c>
      <c r="H1499" s="72">
        <v>0</v>
      </c>
    </row>
    <row r="1500" spans="2:8" x14ac:dyDescent="0.25">
      <c r="B1500" s="67" t="s">
        <v>460</v>
      </c>
      <c r="C1500" s="67" t="s">
        <v>141</v>
      </c>
      <c r="D1500" s="67">
        <v>1997</v>
      </c>
      <c r="E1500" s="72">
        <v>0</v>
      </c>
      <c r="F1500" s="73">
        <v>0</v>
      </c>
      <c r="G1500" s="73">
        <v>6116870</v>
      </c>
      <c r="H1500" s="72">
        <v>0</v>
      </c>
    </row>
    <row r="1501" spans="2:8" x14ac:dyDescent="0.25">
      <c r="B1501" s="67" t="s">
        <v>460</v>
      </c>
      <c r="C1501" s="67" t="s">
        <v>141</v>
      </c>
      <c r="D1501" s="67">
        <v>1998</v>
      </c>
      <c r="E1501" s="72">
        <v>0</v>
      </c>
      <c r="F1501" s="73">
        <v>0</v>
      </c>
      <c r="G1501" s="73">
        <v>6216008</v>
      </c>
      <c r="H1501" s="72">
        <v>0</v>
      </c>
    </row>
    <row r="1502" spans="2:8" x14ac:dyDescent="0.25">
      <c r="B1502" s="67" t="s">
        <v>460</v>
      </c>
      <c r="C1502" s="67" t="s">
        <v>141</v>
      </c>
      <c r="D1502" s="67">
        <v>1999</v>
      </c>
      <c r="E1502" s="72">
        <v>0</v>
      </c>
      <c r="F1502" s="73">
        <v>0</v>
      </c>
      <c r="G1502" s="73">
        <v>6201141</v>
      </c>
      <c r="H1502" s="72">
        <v>0</v>
      </c>
    </row>
    <row r="1503" spans="2:8" x14ac:dyDescent="0.25">
      <c r="B1503" s="67" t="s">
        <v>460</v>
      </c>
      <c r="C1503" s="67" t="s">
        <v>141</v>
      </c>
      <c r="D1503" s="67">
        <v>2000</v>
      </c>
      <c r="E1503" s="72">
        <v>0</v>
      </c>
      <c r="F1503" s="73">
        <v>0</v>
      </c>
      <c r="G1503" s="73">
        <v>6310904</v>
      </c>
      <c r="H1503" s="72">
        <v>0</v>
      </c>
    </row>
    <row r="1504" spans="2:8" x14ac:dyDescent="0.25">
      <c r="B1504" s="67" t="s">
        <v>460</v>
      </c>
      <c r="C1504" s="67" t="s">
        <v>141</v>
      </c>
      <c r="D1504" s="67">
        <v>2001</v>
      </c>
      <c r="E1504" s="72">
        <v>0</v>
      </c>
      <c r="F1504" s="73">
        <v>0</v>
      </c>
      <c r="G1504" s="73">
        <v>6309000</v>
      </c>
      <c r="H1504" s="72">
        <v>0</v>
      </c>
    </row>
    <row r="1505" spans="2:8" x14ac:dyDescent="0.25">
      <c r="B1505" s="67" t="s">
        <v>460</v>
      </c>
      <c r="C1505" s="67" t="s">
        <v>141</v>
      </c>
      <c r="D1505" s="67">
        <v>2002</v>
      </c>
      <c r="E1505" s="72">
        <v>0</v>
      </c>
      <c r="F1505" s="73">
        <v>0</v>
      </c>
      <c r="G1505" s="73">
        <v>6304620</v>
      </c>
      <c r="H1505" s="72">
        <v>0</v>
      </c>
    </row>
    <row r="1506" spans="2:8" x14ac:dyDescent="0.25">
      <c r="B1506" s="67" t="s">
        <v>460</v>
      </c>
      <c r="C1506" s="67" t="s">
        <v>141</v>
      </c>
      <c r="D1506" s="67">
        <v>2003</v>
      </c>
      <c r="E1506" s="72">
        <v>0</v>
      </c>
      <c r="F1506" s="73">
        <v>0</v>
      </c>
      <c r="G1506" s="73">
        <v>6382794</v>
      </c>
      <c r="H1506" s="72">
        <v>0</v>
      </c>
    </row>
    <row r="1507" spans="2:8" x14ac:dyDescent="0.25">
      <c r="B1507" s="67" t="s">
        <v>460</v>
      </c>
      <c r="C1507" s="67" t="s">
        <v>141</v>
      </c>
      <c r="D1507" s="67">
        <v>2004</v>
      </c>
      <c r="E1507" s="72">
        <v>0</v>
      </c>
      <c r="F1507" s="73">
        <v>0</v>
      </c>
      <c r="G1507" s="73">
        <v>6519753</v>
      </c>
      <c r="H1507" s="72">
        <v>0</v>
      </c>
    </row>
    <row r="1508" spans="2:8" x14ac:dyDescent="0.25">
      <c r="B1508" s="67" t="s">
        <v>460</v>
      </c>
      <c r="C1508" s="67" t="s">
        <v>141</v>
      </c>
      <c r="D1508" s="67">
        <v>2005</v>
      </c>
      <c r="E1508" s="72">
        <v>0</v>
      </c>
      <c r="F1508" s="73">
        <v>0</v>
      </c>
      <c r="G1508" s="73">
        <v>6497015</v>
      </c>
      <c r="H1508" s="72">
        <v>0</v>
      </c>
    </row>
    <row r="1509" spans="2:8" x14ac:dyDescent="0.25">
      <c r="B1509" s="67" t="s">
        <v>460</v>
      </c>
      <c r="C1509" s="67" t="s">
        <v>141</v>
      </c>
      <c r="D1509" s="67">
        <v>2006</v>
      </c>
      <c r="E1509" s="72">
        <v>0</v>
      </c>
      <c r="F1509" s="73">
        <v>0</v>
      </c>
      <c r="G1509" s="73">
        <v>6560912</v>
      </c>
      <c r="H1509" s="72">
        <v>0</v>
      </c>
    </row>
    <row r="1510" spans="2:8" x14ac:dyDescent="0.25">
      <c r="B1510" s="67" t="s">
        <v>460</v>
      </c>
      <c r="C1510" s="67" t="s">
        <v>141</v>
      </c>
      <c r="D1510" s="67">
        <v>2007</v>
      </c>
      <c r="E1510" s="72">
        <v>0</v>
      </c>
      <c r="F1510" s="73">
        <v>0</v>
      </c>
      <c r="G1510" s="73">
        <v>6567929</v>
      </c>
      <c r="H1510" s="72">
        <v>0</v>
      </c>
    </row>
    <row r="1511" spans="2:8" x14ac:dyDescent="0.25">
      <c r="B1511" s="67" t="s">
        <v>460</v>
      </c>
      <c r="C1511" s="67" t="s">
        <v>141</v>
      </c>
      <c r="D1511" s="67">
        <v>2008</v>
      </c>
      <c r="E1511" s="72">
        <v>0</v>
      </c>
      <c r="F1511" s="73">
        <v>0</v>
      </c>
      <c r="G1511" s="73">
        <v>6641293</v>
      </c>
      <c r="H1511" s="72">
        <v>0</v>
      </c>
    </row>
    <row r="1512" spans="2:8" x14ac:dyDescent="0.25">
      <c r="B1512" s="67" t="s">
        <v>460</v>
      </c>
      <c r="C1512" s="67" t="s">
        <v>141</v>
      </c>
      <c r="D1512" s="67">
        <v>2009</v>
      </c>
      <c r="E1512" s="72">
        <v>0</v>
      </c>
      <c r="F1512" s="73">
        <v>0</v>
      </c>
      <c r="G1512" s="73">
        <v>6527069</v>
      </c>
      <c r="H1512" s="72">
        <v>0</v>
      </c>
    </row>
    <row r="1513" spans="2:8" x14ac:dyDescent="0.25">
      <c r="B1513" s="67" t="s">
        <v>460</v>
      </c>
      <c r="C1513" s="67" t="s">
        <v>141</v>
      </c>
      <c r="D1513" s="67">
        <v>2010</v>
      </c>
      <c r="E1513" s="72">
        <v>0</v>
      </c>
      <c r="F1513" s="73">
        <v>0</v>
      </c>
      <c r="G1513" s="73">
        <v>6735067</v>
      </c>
      <c r="H1513" s="72">
        <v>0</v>
      </c>
    </row>
    <row r="1514" spans="2:8" x14ac:dyDescent="0.25">
      <c r="B1514" s="67" t="s">
        <v>460</v>
      </c>
      <c r="C1514" s="67" t="s">
        <v>141</v>
      </c>
      <c r="D1514" s="67">
        <v>2011</v>
      </c>
      <c r="E1514" s="72">
        <v>0</v>
      </c>
      <c r="F1514" s="73">
        <v>0</v>
      </c>
      <c r="G1514" s="73">
        <v>6815590</v>
      </c>
      <c r="H1514" s="72">
        <v>0</v>
      </c>
    </row>
    <row r="1515" spans="2:8" x14ac:dyDescent="0.25">
      <c r="B1515" s="67" t="s">
        <v>460</v>
      </c>
      <c r="C1515" s="67" t="s">
        <v>141</v>
      </c>
      <c r="D1515" s="67">
        <v>2012</v>
      </c>
      <c r="E1515" s="72">
        <v>0</v>
      </c>
      <c r="F1515" s="73">
        <v>0</v>
      </c>
      <c r="G1515" s="73">
        <v>6794407</v>
      </c>
      <c r="H1515" s="72">
        <v>0</v>
      </c>
    </row>
    <row r="1516" spans="2:8" x14ac:dyDescent="0.25">
      <c r="B1516" s="67" t="s">
        <v>460</v>
      </c>
      <c r="C1516" s="67" t="s">
        <v>141</v>
      </c>
      <c r="D1516" s="67">
        <v>2013</v>
      </c>
      <c r="E1516" s="72">
        <v>0</v>
      </c>
      <c r="F1516" s="73">
        <v>0</v>
      </c>
      <c r="G1516" s="73">
        <v>6973710</v>
      </c>
      <c r="H1516" s="72">
        <v>0</v>
      </c>
    </row>
    <row r="1517" spans="2:8" x14ac:dyDescent="0.25">
      <c r="B1517" s="67" t="s">
        <v>460</v>
      </c>
      <c r="C1517" s="67" t="s">
        <v>141</v>
      </c>
      <c r="D1517" s="67">
        <v>2014</v>
      </c>
      <c r="E1517" s="72">
        <v>0</v>
      </c>
      <c r="F1517" s="73">
        <v>0</v>
      </c>
      <c r="G1517" s="73">
        <v>7173730</v>
      </c>
      <c r="H1517" s="72">
        <v>0</v>
      </c>
    </row>
    <row r="1518" spans="2:8" x14ac:dyDescent="0.25">
      <c r="B1518" s="67" t="s">
        <v>460</v>
      </c>
      <c r="C1518" s="67" t="s">
        <v>141</v>
      </c>
      <c r="D1518" s="67">
        <v>2015</v>
      </c>
      <c r="E1518" s="72">
        <v>0</v>
      </c>
      <c r="F1518" s="73">
        <v>0</v>
      </c>
      <c r="G1518" s="73">
        <v>7258314</v>
      </c>
      <c r="H1518" s="72">
        <v>0</v>
      </c>
    </row>
    <row r="1519" spans="2:8" x14ac:dyDescent="0.25">
      <c r="B1519" s="67" t="s">
        <v>460</v>
      </c>
      <c r="C1519" s="67" t="s">
        <v>141</v>
      </c>
      <c r="D1519" s="67">
        <v>2016</v>
      </c>
      <c r="E1519" s="72">
        <v>0</v>
      </c>
      <c r="F1519" s="73">
        <v>0</v>
      </c>
      <c r="G1519" s="73">
        <v>7348911</v>
      </c>
      <c r="H1519" s="72">
        <v>0</v>
      </c>
    </row>
    <row r="1520" spans="2:8" x14ac:dyDescent="0.25">
      <c r="B1520" s="67" t="s">
        <v>460</v>
      </c>
      <c r="C1520" s="67" t="s">
        <v>141</v>
      </c>
      <c r="D1520" s="67">
        <v>2017</v>
      </c>
      <c r="E1520" s="72">
        <v>0</v>
      </c>
      <c r="F1520" s="73">
        <v>0</v>
      </c>
      <c r="G1520" s="73">
        <v>7408771</v>
      </c>
      <c r="H1520" s="72">
        <v>0</v>
      </c>
    </row>
    <row r="1521" spans="2:8" x14ac:dyDescent="0.25">
      <c r="B1521" s="67" t="s">
        <v>460</v>
      </c>
      <c r="C1521" s="67" t="s">
        <v>141</v>
      </c>
      <c r="D1521" s="67">
        <v>2018</v>
      </c>
      <c r="E1521" s="72">
        <v>0</v>
      </c>
      <c r="F1521" s="73">
        <v>0</v>
      </c>
      <c r="G1521" s="73">
        <v>7552902</v>
      </c>
      <c r="H1521" s="72">
        <v>0</v>
      </c>
    </row>
    <row r="1522" spans="2:8" x14ac:dyDescent="0.25">
      <c r="B1522" s="67" t="s">
        <v>460</v>
      </c>
      <c r="C1522" s="67" t="s">
        <v>141</v>
      </c>
      <c r="D1522" s="67">
        <v>2019</v>
      </c>
      <c r="E1522" s="72">
        <v>0</v>
      </c>
      <c r="F1522" s="73">
        <v>0</v>
      </c>
      <c r="G1522" s="73">
        <v>7460380</v>
      </c>
      <c r="H1522" s="72">
        <v>0</v>
      </c>
    </row>
    <row r="1523" spans="2:8" x14ac:dyDescent="0.25">
      <c r="B1523" s="67" t="s">
        <v>460</v>
      </c>
      <c r="C1523" s="67" t="s">
        <v>141</v>
      </c>
      <c r="D1523" s="67">
        <v>2020</v>
      </c>
      <c r="E1523" s="72">
        <v>0</v>
      </c>
      <c r="F1523" s="73">
        <v>0</v>
      </c>
      <c r="G1523" s="73">
        <v>6400888</v>
      </c>
      <c r="H1523" s="72">
        <v>0</v>
      </c>
    </row>
    <row r="1524" spans="2:8" x14ac:dyDescent="0.25">
      <c r="B1524" s="67" t="s">
        <v>460</v>
      </c>
      <c r="C1524" s="67" t="s">
        <v>151</v>
      </c>
      <c r="D1524" s="67">
        <v>1982</v>
      </c>
      <c r="E1524" s="72">
        <v>0.12412869327922506</v>
      </c>
      <c r="F1524" s="73">
        <v>100368.72358387547</v>
      </c>
      <c r="G1524" s="73">
        <v>4887757</v>
      </c>
      <c r="H1524" s="72">
        <v>2.0534720442091429E-2</v>
      </c>
    </row>
    <row r="1525" spans="2:8" x14ac:dyDescent="0.25">
      <c r="B1525" s="67" t="s">
        <v>460</v>
      </c>
      <c r="C1525" s="67" t="s">
        <v>151</v>
      </c>
      <c r="D1525" s="67">
        <v>1983</v>
      </c>
      <c r="E1525" s="72">
        <v>0.12938651209509736</v>
      </c>
      <c r="F1525" s="73">
        <v>107452.65179171225</v>
      </c>
      <c r="G1525" s="73">
        <v>4795353</v>
      </c>
      <c r="H1525" s="72">
        <v>2.2407662541571446E-2</v>
      </c>
    </row>
    <row r="1526" spans="2:8" x14ac:dyDescent="0.25">
      <c r="B1526" s="67" t="s">
        <v>460</v>
      </c>
      <c r="C1526" s="67" t="s">
        <v>151</v>
      </c>
      <c r="D1526" s="67">
        <v>1984</v>
      </c>
      <c r="E1526" s="72">
        <v>0.12762798793149235</v>
      </c>
      <c r="F1526" s="73">
        <v>113765.41876633745</v>
      </c>
      <c r="G1526" s="73">
        <v>5006527</v>
      </c>
      <c r="H1526" s="72">
        <v>2.2723420600016229E-2</v>
      </c>
    </row>
    <row r="1527" spans="2:8" x14ac:dyDescent="0.25">
      <c r="B1527" s="67" t="s">
        <v>460</v>
      </c>
      <c r="C1527" s="67" t="s">
        <v>151</v>
      </c>
      <c r="D1527" s="67">
        <v>1985</v>
      </c>
      <c r="E1527" s="72">
        <v>0.13733484258081319</v>
      </c>
      <c r="F1527" s="73">
        <v>123908.30169589998</v>
      </c>
      <c r="G1527" s="73">
        <v>5018612</v>
      </c>
      <c r="H1527" s="72">
        <v>2.4689755194444198E-2</v>
      </c>
    </row>
    <row r="1528" spans="2:8" x14ac:dyDescent="0.25">
      <c r="B1528" s="67" t="s">
        <v>460</v>
      </c>
      <c r="C1528" s="67" t="s">
        <v>151</v>
      </c>
      <c r="D1528" s="67">
        <v>1986</v>
      </c>
      <c r="E1528" s="72">
        <v>0.13681535303509171</v>
      </c>
      <c r="F1528" s="73">
        <v>130755.66423381446</v>
      </c>
      <c r="G1528" s="73">
        <v>5300676</v>
      </c>
      <c r="H1528" s="72">
        <v>2.4667733744491167E-2</v>
      </c>
    </row>
    <row r="1529" spans="2:8" x14ac:dyDescent="0.25">
      <c r="B1529" s="67" t="s">
        <v>460</v>
      </c>
      <c r="C1529" s="67" t="s">
        <v>151</v>
      </c>
      <c r="D1529" s="67">
        <v>1987</v>
      </c>
      <c r="E1529" s="72">
        <v>0.13660981075697212</v>
      </c>
      <c r="F1529" s="73">
        <v>134850.54961404385</v>
      </c>
      <c r="G1529" s="73">
        <v>5338657</v>
      </c>
      <c r="H1529" s="72">
        <v>2.5259264570479775E-2</v>
      </c>
    </row>
    <row r="1530" spans="2:8" x14ac:dyDescent="0.25">
      <c r="B1530" s="67" t="s">
        <v>460</v>
      </c>
      <c r="C1530" s="67" t="s">
        <v>151</v>
      </c>
      <c r="D1530" s="67">
        <v>1988</v>
      </c>
      <c r="E1530" s="72">
        <v>0.14236658055573057</v>
      </c>
      <c r="F1530" s="73">
        <v>146424.31283472999</v>
      </c>
      <c r="G1530" s="73">
        <v>5498146</v>
      </c>
      <c r="H1530" s="72">
        <v>2.663157959696414E-2</v>
      </c>
    </row>
    <row r="1531" spans="2:8" x14ac:dyDescent="0.25">
      <c r="B1531" s="67" t="s">
        <v>460</v>
      </c>
      <c r="C1531" s="67" t="s">
        <v>151</v>
      </c>
      <c r="D1531" s="67">
        <v>1989</v>
      </c>
      <c r="E1531" s="72">
        <v>0.15272763080154927</v>
      </c>
      <c r="F1531" s="73">
        <v>158043.16326396639</v>
      </c>
      <c r="G1531" s="73">
        <v>5538702</v>
      </c>
      <c r="H1531" s="72">
        <v>2.8534332279289695E-2</v>
      </c>
    </row>
    <row r="1532" spans="2:8" x14ac:dyDescent="0.25">
      <c r="B1532" s="67" t="s">
        <v>460</v>
      </c>
      <c r="C1532" s="67" t="s">
        <v>151</v>
      </c>
      <c r="D1532" s="67">
        <v>1990</v>
      </c>
      <c r="E1532" s="72">
        <v>0.1597174755069492</v>
      </c>
      <c r="F1532" s="73">
        <v>165841.04351788564</v>
      </c>
      <c r="G1532" s="73">
        <v>5574458</v>
      </c>
      <c r="H1532" s="72">
        <v>2.9750164682895743E-2</v>
      </c>
    </row>
    <row r="1533" spans="2:8" x14ac:dyDescent="0.25">
      <c r="B1533" s="67" t="s">
        <v>460</v>
      </c>
      <c r="C1533" s="67" t="s">
        <v>151</v>
      </c>
      <c r="D1533" s="67">
        <v>1991</v>
      </c>
      <c r="E1533" s="72">
        <v>0.16419193649521321</v>
      </c>
      <c r="F1533" s="73">
        <v>170330.90880883276</v>
      </c>
      <c r="G1533" s="73">
        <v>5568548</v>
      </c>
      <c r="H1533" s="72">
        <v>3.058802919698865E-2</v>
      </c>
    </row>
    <row r="1534" spans="2:8" x14ac:dyDescent="0.25">
      <c r="B1534" s="67" t="s">
        <v>460</v>
      </c>
      <c r="C1534" s="67" t="s">
        <v>151</v>
      </c>
      <c r="D1534" s="67">
        <v>1992</v>
      </c>
      <c r="E1534" s="72">
        <v>0.17473447457203548</v>
      </c>
      <c r="F1534" s="73">
        <v>180385.91168311881</v>
      </c>
      <c r="G1534" s="73">
        <v>5635507</v>
      </c>
      <c r="H1534" s="72">
        <v>3.200881689670846E-2</v>
      </c>
    </row>
    <row r="1535" spans="2:8" x14ac:dyDescent="0.25">
      <c r="B1535" s="67" t="s">
        <v>460</v>
      </c>
      <c r="C1535" s="67" t="s">
        <v>151</v>
      </c>
      <c r="D1535" s="67">
        <v>1993</v>
      </c>
      <c r="E1535" s="72">
        <v>0.18588990952413842</v>
      </c>
      <c r="F1535" s="73">
        <v>193045.36981145109</v>
      </c>
      <c r="G1535" s="73">
        <v>5762251</v>
      </c>
      <c r="H1535" s="72">
        <v>3.3501728718768255E-2</v>
      </c>
    </row>
    <row r="1536" spans="2:8" x14ac:dyDescent="0.25">
      <c r="B1536" s="67" t="s">
        <v>460</v>
      </c>
      <c r="C1536" s="67" t="s">
        <v>151</v>
      </c>
      <c r="D1536" s="67">
        <v>1994</v>
      </c>
      <c r="E1536" s="72">
        <v>0.18573266896321197</v>
      </c>
      <c r="F1536" s="73">
        <v>193653.79582915505</v>
      </c>
      <c r="G1536" s="73">
        <v>5763584</v>
      </c>
      <c r="H1536" s="72">
        <v>3.3599544281675262E-2</v>
      </c>
    </row>
    <row r="1537" spans="2:8" x14ac:dyDescent="0.25">
      <c r="B1537" s="67" t="s">
        <v>460</v>
      </c>
      <c r="C1537" s="67" t="s">
        <v>151</v>
      </c>
      <c r="D1537" s="67">
        <v>1995</v>
      </c>
      <c r="E1537" s="72">
        <v>0.19496703372570678</v>
      </c>
      <c r="F1537" s="73">
        <v>199623.04145811038</v>
      </c>
      <c r="G1537" s="73">
        <v>5837945</v>
      </c>
      <c r="H1537" s="72">
        <v>3.4194059974547615E-2</v>
      </c>
    </row>
    <row r="1538" spans="2:8" x14ac:dyDescent="0.25">
      <c r="B1538" s="67" t="s">
        <v>460</v>
      </c>
      <c r="C1538" s="67" t="s">
        <v>151</v>
      </c>
      <c r="D1538" s="67">
        <v>1996</v>
      </c>
      <c r="E1538" s="72">
        <v>0.19685502058365095</v>
      </c>
      <c r="F1538" s="73">
        <v>206447.96259171286</v>
      </c>
      <c r="G1538" s="73">
        <v>5974675</v>
      </c>
      <c r="H1538" s="72">
        <v>3.4553839763955839E-2</v>
      </c>
    </row>
    <row r="1539" spans="2:8" x14ac:dyDescent="0.25">
      <c r="B1539" s="67" t="s">
        <v>460</v>
      </c>
      <c r="C1539" s="67" t="s">
        <v>151</v>
      </c>
      <c r="D1539" s="67">
        <v>1997</v>
      </c>
      <c r="E1539" s="72">
        <v>0.19872056157489285</v>
      </c>
      <c r="F1539" s="73">
        <v>208817.35458795159</v>
      </c>
      <c r="G1539" s="73">
        <v>6116870</v>
      </c>
      <c r="H1539" s="72">
        <v>3.4137942213575176E-2</v>
      </c>
    </row>
    <row r="1540" spans="2:8" x14ac:dyDescent="0.25">
      <c r="B1540" s="67" t="s">
        <v>460</v>
      </c>
      <c r="C1540" s="67" t="s">
        <v>151</v>
      </c>
      <c r="D1540" s="67">
        <v>1998</v>
      </c>
      <c r="E1540" s="72">
        <v>0.19558199353667624</v>
      </c>
      <c r="F1540" s="73">
        <v>206839.88866664085</v>
      </c>
      <c r="G1540" s="73">
        <v>6216008</v>
      </c>
      <c r="H1540" s="72">
        <v>3.3275357539218231E-2</v>
      </c>
    </row>
    <row r="1541" spans="2:8" x14ac:dyDescent="0.25">
      <c r="B1541" s="67" t="s">
        <v>460</v>
      </c>
      <c r="C1541" s="67" t="s">
        <v>151</v>
      </c>
      <c r="D1541" s="67">
        <v>1999</v>
      </c>
      <c r="E1541" s="72">
        <v>0.19252760530513136</v>
      </c>
      <c r="F1541" s="73">
        <v>197693.89106588924</v>
      </c>
      <c r="G1541" s="73">
        <v>6201141</v>
      </c>
      <c r="H1541" s="72">
        <v>3.1880244468862944E-2</v>
      </c>
    </row>
    <row r="1542" spans="2:8" x14ac:dyDescent="0.25">
      <c r="B1542" s="67" t="s">
        <v>460</v>
      </c>
      <c r="C1542" s="67" t="s">
        <v>151</v>
      </c>
      <c r="D1542" s="67">
        <v>2000</v>
      </c>
      <c r="E1542" s="72">
        <v>0.19410812435172889</v>
      </c>
      <c r="F1542" s="73">
        <v>205173.6461966479</v>
      </c>
      <c r="G1542" s="73">
        <v>6310904</v>
      </c>
      <c r="H1542" s="72">
        <v>3.2510975637824298E-2</v>
      </c>
    </row>
    <row r="1543" spans="2:8" x14ac:dyDescent="0.25">
      <c r="B1543" s="67" t="s">
        <v>460</v>
      </c>
      <c r="C1543" s="67" t="s">
        <v>151</v>
      </c>
      <c r="D1543" s="67">
        <v>2001</v>
      </c>
      <c r="E1543" s="72">
        <v>0.19527239967555055</v>
      </c>
      <c r="F1543" s="73">
        <v>210239.24802108278</v>
      </c>
      <c r="G1543" s="73">
        <v>6309000</v>
      </c>
      <c r="H1543" s="72">
        <v>3.3323703918383706E-2</v>
      </c>
    </row>
    <row r="1544" spans="2:8" x14ac:dyDescent="0.25">
      <c r="B1544" s="67" t="s">
        <v>460</v>
      </c>
      <c r="C1544" s="67" t="s">
        <v>151</v>
      </c>
      <c r="D1544" s="67">
        <v>2002</v>
      </c>
      <c r="E1544" s="72">
        <v>0.1976633939605498</v>
      </c>
      <c r="F1544" s="73">
        <v>216218.64974180848</v>
      </c>
      <c r="G1544" s="73">
        <v>6304620</v>
      </c>
      <c r="H1544" s="72">
        <v>3.4295270728736782E-2</v>
      </c>
    </row>
    <row r="1545" spans="2:8" x14ac:dyDescent="0.25">
      <c r="B1545" s="67" t="s">
        <v>460</v>
      </c>
      <c r="C1545" s="67" t="s">
        <v>151</v>
      </c>
      <c r="D1545" s="67">
        <v>2003</v>
      </c>
      <c r="E1545" s="72">
        <v>0.19759049937433121</v>
      </c>
      <c r="F1545" s="73">
        <v>218679.92614405171</v>
      </c>
      <c r="G1545" s="73">
        <v>6382794</v>
      </c>
      <c r="H1545" s="72">
        <v>3.4260846604802178E-2</v>
      </c>
    </row>
    <row r="1546" spans="2:8" x14ac:dyDescent="0.25">
      <c r="B1546" s="67" t="s">
        <v>460</v>
      </c>
      <c r="C1546" s="67" t="s">
        <v>151</v>
      </c>
      <c r="D1546" s="67">
        <v>2004</v>
      </c>
      <c r="E1546" s="72">
        <v>0.1964156786085039</v>
      </c>
      <c r="F1546" s="73">
        <v>215851.79566952979</v>
      </c>
      <c r="G1546" s="73">
        <v>6519753</v>
      </c>
      <c r="H1546" s="72">
        <v>3.3107357850754436E-2</v>
      </c>
    </row>
    <row r="1547" spans="2:8" x14ac:dyDescent="0.25">
      <c r="B1547" s="67" t="s">
        <v>460</v>
      </c>
      <c r="C1547" s="67" t="s">
        <v>151</v>
      </c>
      <c r="D1547" s="67">
        <v>2005</v>
      </c>
      <c r="E1547" s="72">
        <v>0.19463648008541704</v>
      </c>
      <c r="F1547" s="73">
        <v>221122.80693192067</v>
      </c>
      <c r="G1547" s="73">
        <v>6497015</v>
      </c>
      <c r="H1547" s="72">
        <v>3.4034523074353479E-2</v>
      </c>
    </row>
    <row r="1548" spans="2:8" x14ac:dyDescent="0.25">
      <c r="B1548" s="67" t="s">
        <v>460</v>
      </c>
      <c r="C1548" s="67" t="s">
        <v>151</v>
      </c>
      <c r="D1548" s="67">
        <v>2006</v>
      </c>
      <c r="E1548" s="72">
        <v>0.19658490255678543</v>
      </c>
      <c r="F1548" s="73">
        <v>221524.25304984691</v>
      </c>
      <c r="G1548" s="73">
        <v>6560912</v>
      </c>
      <c r="H1548" s="72">
        <v>3.3764246959850537E-2</v>
      </c>
    </row>
    <row r="1549" spans="2:8" x14ac:dyDescent="0.25">
      <c r="B1549" s="67" t="s">
        <v>460</v>
      </c>
      <c r="C1549" s="67" t="s">
        <v>151</v>
      </c>
      <c r="D1549" s="67">
        <v>2007</v>
      </c>
      <c r="E1549" s="72">
        <v>0.19583819122546961</v>
      </c>
      <c r="F1549" s="73">
        <v>215789.40279475556</v>
      </c>
      <c r="G1549" s="73">
        <v>6567929</v>
      </c>
      <c r="H1549" s="72">
        <v>3.285501454031485E-2</v>
      </c>
    </row>
    <row r="1550" spans="2:8" x14ac:dyDescent="0.25">
      <c r="B1550" s="67" t="s">
        <v>460</v>
      </c>
      <c r="C1550" s="67" t="s">
        <v>151</v>
      </c>
      <c r="D1550" s="67">
        <v>2008</v>
      </c>
      <c r="E1550" s="72">
        <v>0.19652136678834287</v>
      </c>
      <c r="F1550" s="73">
        <v>220136.55334983088</v>
      </c>
      <c r="G1550" s="73">
        <v>6641293</v>
      </c>
      <c r="H1550" s="72">
        <v>3.3146640774594775E-2</v>
      </c>
    </row>
    <row r="1551" spans="2:8" x14ac:dyDescent="0.25">
      <c r="B1551" s="67" t="s">
        <v>460</v>
      </c>
      <c r="C1551" s="67" t="s">
        <v>151</v>
      </c>
      <c r="D1551" s="67">
        <v>2009</v>
      </c>
      <c r="E1551" s="72">
        <v>0.19525443252596447</v>
      </c>
      <c r="F1551" s="73">
        <v>209119.84028849826</v>
      </c>
      <c r="G1551" s="73">
        <v>6527069</v>
      </c>
      <c r="H1551" s="72">
        <v>3.2038858527234544E-2</v>
      </c>
    </row>
    <row r="1552" spans="2:8" x14ac:dyDescent="0.25">
      <c r="B1552" s="67" t="s">
        <v>460</v>
      </c>
      <c r="C1552" s="67" t="s">
        <v>151</v>
      </c>
      <c r="D1552" s="67">
        <v>2010</v>
      </c>
      <c r="E1552" s="72">
        <v>0.19507243639057115</v>
      </c>
      <c r="F1552" s="73">
        <v>210670.81854923398</v>
      </c>
      <c r="G1552" s="73">
        <v>6735067</v>
      </c>
      <c r="H1552" s="72">
        <v>3.1279691582761386E-2</v>
      </c>
    </row>
    <row r="1553" spans="2:8" x14ac:dyDescent="0.25">
      <c r="B1553" s="67" t="s">
        <v>460</v>
      </c>
      <c r="C1553" s="67" t="s">
        <v>151</v>
      </c>
      <c r="D1553" s="67">
        <v>2011</v>
      </c>
      <c r="E1553" s="72">
        <v>0.20105187733149676</v>
      </c>
      <c r="F1553" s="73">
        <v>221523.18053326709</v>
      </c>
      <c r="G1553" s="73">
        <v>6815590</v>
      </c>
      <c r="H1553" s="72">
        <v>3.2502421732126946E-2</v>
      </c>
    </row>
    <row r="1554" spans="2:8" x14ac:dyDescent="0.25">
      <c r="B1554" s="67" t="s">
        <v>460</v>
      </c>
      <c r="C1554" s="67" t="s">
        <v>151</v>
      </c>
      <c r="D1554" s="67">
        <v>2012</v>
      </c>
      <c r="E1554" s="72">
        <v>0.20208506156593334</v>
      </c>
      <c r="F1554" s="73">
        <v>220997.79830776592</v>
      </c>
      <c r="G1554" s="73">
        <v>6794407</v>
      </c>
      <c r="H1554" s="72">
        <v>3.2526429209755306E-2</v>
      </c>
    </row>
    <row r="1555" spans="2:8" x14ac:dyDescent="0.25">
      <c r="B1555" s="67" t="s">
        <v>460</v>
      </c>
      <c r="C1555" s="67" t="s">
        <v>151</v>
      </c>
      <c r="D1555" s="67">
        <v>2013</v>
      </c>
      <c r="E1555" s="72">
        <v>0.2085260309280052</v>
      </c>
      <c r="F1555" s="73">
        <v>234206.01163678904</v>
      </c>
      <c r="G1555" s="73">
        <v>6973710</v>
      </c>
      <c r="H1555" s="72">
        <v>3.3584134074515437E-2</v>
      </c>
    </row>
    <row r="1556" spans="2:8" x14ac:dyDescent="0.25">
      <c r="B1556" s="67" t="s">
        <v>460</v>
      </c>
      <c r="C1556" s="67" t="s">
        <v>151</v>
      </c>
      <c r="D1556" s="67">
        <v>2014</v>
      </c>
      <c r="E1556" s="72">
        <v>0.20823402907299102</v>
      </c>
      <c r="F1556" s="73">
        <v>238486.89351880236</v>
      </c>
      <c r="G1556" s="73">
        <v>7173730</v>
      </c>
      <c r="H1556" s="72">
        <v>3.3244475819246382E-2</v>
      </c>
    </row>
    <row r="1557" spans="2:8" x14ac:dyDescent="0.25">
      <c r="B1557" s="67" t="s">
        <v>460</v>
      </c>
      <c r="C1557" s="67" t="s">
        <v>151</v>
      </c>
      <c r="D1557" s="67">
        <v>2015</v>
      </c>
      <c r="E1557" s="72">
        <v>0.21534950744382486</v>
      </c>
      <c r="F1557" s="73">
        <v>238517.23815364644</v>
      </c>
      <c r="G1557" s="73">
        <v>7258314</v>
      </c>
      <c r="H1557" s="72">
        <v>3.2861245483957628E-2</v>
      </c>
    </row>
    <row r="1558" spans="2:8" x14ac:dyDescent="0.25">
      <c r="B1558" s="67" t="s">
        <v>460</v>
      </c>
      <c r="C1558" s="67" t="s">
        <v>151</v>
      </c>
      <c r="D1558" s="67">
        <v>2016</v>
      </c>
      <c r="E1558" s="72">
        <v>0.21672062737834388</v>
      </c>
      <c r="F1558" s="73">
        <v>243734.63686042707</v>
      </c>
      <c r="G1558" s="73">
        <v>7348911</v>
      </c>
      <c r="H1558" s="72">
        <v>3.3166089079106696E-2</v>
      </c>
    </row>
    <row r="1559" spans="2:8" x14ac:dyDescent="0.25">
      <c r="B1559" s="67" t="s">
        <v>460</v>
      </c>
      <c r="C1559" s="67" t="s">
        <v>151</v>
      </c>
      <c r="D1559" s="67">
        <v>2017</v>
      </c>
      <c r="E1559" s="72">
        <v>0.21607551356720317</v>
      </c>
      <c r="F1559" s="73">
        <v>246162.73237835482</v>
      </c>
      <c r="G1559" s="73">
        <v>7408771</v>
      </c>
      <c r="H1559" s="72">
        <v>3.3225852490022273E-2</v>
      </c>
    </row>
    <row r="1560" spans="2:8" x14ac:dyDescent="0.25">
      <c r="B1560" s="67" t="s">
        <v>460</v>
      </c>
      <c r="C1560" s="67" t="s">
        <v>151</v>
      </c>
      <c r="D1560" s="67">
        <v>2018</v>
      </c>
      <c r="E1560" s="72">
        <v>0.22469487197466168</v>
      </c>
      <c r="F1560" s="73">
        <v>258861.3001225128</v>
      </c>
      <c r="G1560" s="73">
        <v>7552902</v>
      </c>
      <c r="H1560" s="72">
        <v>3.4273091339264407E-2</v>
      </c>
    </row>
    <row r="1561" spans="2:8" x14ac:dyDescent="0.25">
      <c r="B1561" s="67" t="s">
        <v>460</v>
      </c>
      <c r="C1561" s="67" t="s">
        <v>151</v>
      </c>
      <c r="D1561" s="67">
        <v>2019</v>
      </c>
      <c r="E1561" s="72">
        <v>0.22667266304032144</v>
      </c>
      <c r="F1561" s="73">
        <v>254538.66687118335</v>
      </c>
      <c r="G1561" s="73">
        <v>7460380</v>
      </c>
      <c r="H1561" s="72">
        <v>3.4118726776810743E-2</v>
      </c>
    </row>
    <row r="1562" spans="2:8" x14ac:dyDescent="0.25">
      <c r="B1562" s="67" t="s">
        <v>460</v>
      </c>
      <c r="C1562" s="67" t="s">
        <v>151</v>
      </c>
      <c r="D1562" s="67">
        <v>2020</v>
      </c>
      <c r="E1562" s="72">
        <v>0.22671209025625041</v>
      </c>
      <c r="F1562" s="73">
        <v>205832.58687992053</v>
      </c>
      <c r="G1562" s="73">
        <v>6400888</v>
      </c>
      <c r="H1562" s="72">
        <v>3.2156879932896891E-2</v>
      </c>
    </row>
    <row r="1563" spans="2:8" x14ac:dyDescent="0.25">
      <c r="B1563" s="67" t="s">
        <v>467</v>
      </c>
      <c r="C1563" s="67" t="s">
        <v>156</v>
      </c>
      <c r="D1563" s="67">
        <v>1982</v>
      </c>
      <c r="E1563" s="72" t="s">
        <v>468</v>
      </c>
      <c r="F1563" s="73" t="s">
        <v>468</v>
      </c>
      <c r="G1563" s="73">
        <v>4887757</v>
      </c>
      <c r="H1563" s="72" t="s">
        <v>468</v>
      </c>
    </row>
    <row r="1564" spans="2:8" x14ac:dyDescent="0.25">
      <c r="B1564" s="67" t="s">
        <v>467</v>
      </c>
      <c r="C1564" s="67" t="s">
        <v>156</v>
      </c>
      <c r="D1564" s="67">
        <v>1983</v>
      </c>
      <c r="E1564" s="72" t="s">
        <v>468</v>
      </c>
      <c r="F1564" s="73" t="s">
        <v>468</v>
      </c>
      <c r="G1564" s="73">
        <v>4795353</v>
      </c>
      <c r="H1564" s="72" t="s">
        <v>468</v>
      </c>
    </row>
    <row r="1565" spans="2:8" x14ac:dyDescent="0.25">
      <c r="B1565" s="67" t="s">
        <v>467</v>
      </c>
      <c r="C1565" s="67" t="s">
        <v>156</v>
      </c>
      <c r="D1565" s="67">
        <v>1984</v>
      </c>
      <c r="E1565" s="72" t="s">
        <v>468</v>
      </c>
      <c r="F1565" s="73" t="s">
        <v>468</v>
      </c>
      <c r="G1565" s="73">
        <v>5006527</v>
      </c>
      <c r="H1565" s="72" t="s">
        <v>468</v>
      </c>
    </row>
    <row r="1566" spans="2:8" x14ac:dyDescent="0.25">
      <c r="B1566" s="67" t="s">
        <v>467</v>
      </c>
      <c r="C1566" s="67" t="s">
        <v>156</v>
      </c>
      <c r="D1566" s="67">
        <v>1985</v>
      </c>
      <c r="E1566" s="72" t="s">
        <v>468</v>
      </c>
      <c r="F1566" s="73" t="s">
        <v>468</v>
      </c>
      <c r="G1566" s="73">
        <v>5018612</v>
      </c>
      <c r="H1566" s="72" t="s">
        <v>468</v>
      </c>
    </row>
    <row r="1567" spans="2:8" x14ac:dyDescent="0.25">
      <c r="B1567" s="67" t="s">
        <v>467</v>
      </c>
      <c r="C1567" s="67" t="s">
        <v>156</v>
      </c>
      <c r="D1567" s="67">
        <v>1986</v>
      </c>
      <c r="E1567" s="72" t="s">
        <v>468</v>
      </c>
      <c r="F1567" s="73" t="s">
        <v>468</v>
      </c>
      <c r="G1567" s="73">
        <v>5300676</v>
      </c>
      <c r="H1567" s="72" t="s">
        <v>468</v>
      </c>
    </row>
    <row r="1568" spans="2:8" x14ac:dyDescent="0.25">
      <c r="B1568" s="67" t="s">
        <v>467</v>
      </c>
      <c r="C1568" s="67" t="s">
        <v>156</v>
      </c>
      <c r="D1568" s="67">
        <v>1987</v>
      </c>
      <c r="E1568" s="72" t="s">
        <v>468</v>
      </c>
      <c r="F1568" s="73" t="s">
        <v>468</v>
      </c>
      <c r="G1568" s="73">
        <v>5338657</v>
      </c>
      <c r="H1568" s="72" t="s">
        <v>468</v>
      </c>
    </row>
    <row r="1569" spans="2:8" x14ac:dyDescent="0.25">
      <c r="B1569" s="67" t="s">
        <v>467</v>
      </c>
      <c r="C1569" s="67" t="s">
        <v>156</v>
      </c>
      <c r="D1569" s="67">
        <v>1988</v>
      </c>
      <c r="E1569" s="72" t="s">
        <v>468</v>
      </c>
      <c r="F1569" s="73" t="s">
        <v>468</v>
      </c>
      <c r="G1569" s="73">
        <v>5498146</v>
      </c>
      <c r="H1569" s="72" t="s">
        <v>468</v>
      </c>
    </row>
    <row r="1570" spans="2:8" x14ac:dyDescent="0.25">
      <c r="B1570" s="67" t="s">
        <v>467</v>
      </c>
      <c r="C1570" s="67" t="s">
        <v>156</v>
      </c>
      <c r="D1570" s="67">
        <v>1989</v>
      </c>
      <c r="E1570" s="72" t="s">
        <v>468</v>
      </c>
      <c r="F1570" s="73" t="s">
        <v>468</v>
      </c>
      <c r="G1570" s="73">
        <v>5538702</v>
      </c>
      <c r="H1570" s="72" t="s">
        <v>468</v>
      </c>
    </row>
    <row r="1571" spans="2:8" x14ac:dyDescent="0.25">
      <c r="B1571" s="67" t="s">
        <v>467</v>
      </c>
      <c r="C1571" s="67" t="s">
        <v>156</v>
      </c>
      <c r="D1571" s="67">
        <v>1990</v>
      </c>
      <c r="E1571" s="72" t="s">
        <v>468</v>
      </c>
      <c r="F1571" s="73" t="s">
        <v>468</v>
      </c>
      <c r="G1571" s="73">
        <v>5574458</v>
      </c>
      <c r="H1571" s="72" t="s">
        <v>468</v>
      </c>
    </row>
    <row r="1572" spans="2:8" x14ac:dyDescent="0.25">
      <c r="B1572" s="67" t="s">
        <v>467</v>
      </c>
      <c r="C1572" s="67" t="s">
        <v>156</v>
      </c>
      <c r="D1572" s="67">
        <v>1991</v>
      </c>
      <c r="E1572" s="72" t="s">
        <v>468</v>
      </c>
      <c r="F1572" s="73" t="s">
        <v>468</v>
      </c>
      <c r="G1572" s="73">
        <v>5568548</v>
      </c>
      <c r="H1572" s="72" t="s">
        <v>468</v>
      </c>
    </row>
    <row r="1573" spans="2:8" x14ac:dyDescent="0.25">
      <c r="B1573" s="67" t="s">
        <v>467</v>
      </c>
      <c r="C1573" s="67" t="s">
        <v>156</v>
      </c>
      <c r="D1573" s="67">
        <v>1992</v>
      </c>
      <c r="E1573" s="72" t="s">
        <v>468</v>
      </c>
      <c r="F1573" s="73" t="s">
        <v>468</v>
      </c>
      <c r="G1573" s="73">
        <v>5635507</v>
      </c>
      <c r="H1573" s="72" t="s">
        <v>468</v>
      </c>
    </row>
    <row r="1574" spans="2:8" x14ac:dyDescent="0.25">
      <c r="B1574" s="67" t="s">
        <v>467</v>
      </c>
      <c r="C1574" s="67" t="s">
        <v>156</v>
      </c>
      <c r="D1574" s="67">
        <v>1993</v>
      </c>
      <c r="E1574" s="72" t="s">
        <v>468</v>
      </c>
      <c r="F1574" s="73" t="s">
        <v>468</v>
      </c>
      <c r="G1574" s="73">
        <v>5762251</v>
      </c>
      <c r="H1574" s="72" t="s">
        <v>468</v>
      </c>
    </row>
    <row r="1575" spans="2:8" x14ac:dyDescent="0.25">
      <c r="B1575" s="67" t="s">
        <v>467</v>
      </c>
      <c r="C1575" s="67" t="s">
        <v>156</v>
      </c>
      <c r="D1575" s="67">
        <v>1994</v>
      </c>
      <c r="E1575" s="72" t="s">
        <v>468</v>
      </c>
      <c r="F1575" s="73" t="s">
        <v>468</v>
      </c>
      <c r="G1575" s="73">
        <v>5763584</v>
      </c>
      <c r="H1575" s="72" t="s">
        <v>468</v>
      </c>
    </row>
    <row r="1576" spans="2:8" x14ac:dyDescent="0.25">
      <c r="B1576" s="67" t="s">
        <v>467</v>
      </c>
      <c r="C1576" s="67" t="s">
        <v>156</v>
      </c>
      <c r="D1576" s="67">
        <v>1995</v>
      </c>
      <c r="E1576" s="72" t="s">
        <v>468</v>
      </c>
      <c r="F1576" s="73" t="s">
        <v>468</v>
      </c>
      <c r="G1576" s="73">
        <v>5837945</v>
      </c>
      <c r="H1576" s="72" t="s">
        <v>468</v>
      </c>
    </row>
    <row r="1577" spans="2:8" x14ac:dyDescent="0.25">
      <c r="B1577" s="67" t="s">
        <v>467</v>
      </c>
      <c r="C1577" s="67" t="s">
        <v>156</v>
      </c>
      <c r="D1577" s="67">
        <v>1996</v>
      </c>
      <c r="E1577" s="72" t="s">
        <v>468</v>
      </c>
      <c r="F1577" s="73" t="s">
        <v>468</v>
      </c>
      <c r="G1577" s="73">
        <v>5974675</v>
      </c>
      <c r="H1577" s="72" t="s">
        <v>468</v>
      </c>
    </row>
    <row r="1578" spans="2:8" x14ac:dyDescent="0.25">
      <c r="B1578" s="67" t="s">
        <v>467</v>
      </c>
      <c r="C1578" s="67" t="s">
        <v>156</v>
      </c>
      <c r="D1578" s="67">
        <v>1997</v>
      </c>
      <c r="E1578" s="72" t="s">
        <v>468</v>
      </c>
      <c r="F1578" s="73" t="s">
        <v>468</v>
      </c>
      <c r="G1578" s="73">
        <v>6116870</v>
      </c>
      <c r="H1578" s="72" t="s">
        <v>468</v>
      </c>
    </row>
    <row r="1579" spans="2:8" x14ac:dyDescent="0.25">
      <c r="B1579" s="67" t="s">
        <v>467</v>
      </c>
      <c r="C1579" s="67" t="s">
        <v>156</v>
      </c>
      <c r="D1579" s="67">
        <v>1998</v>
      </c>
      <c r="E1579" s="72" t="s">
        <v>468</v>
      </c>
      <c r="F1579" s="73" t="s">
        <v>468</v>
      </c>
      <c r="G1579" s="73">
        <v>6216008</v>
      </c>
      <c r="H1579" s="72" t="s">
        <v>468</v>
      </c>
    </row>
    <row r="1580" spans="2:8" x14ac:dyDescent="0.25">
      <c r="B1580" s="67" t="s">
        <v>467</v>
      </c>
      <c r="C1580" s="67" t="s">
        <v>156</v>
      </c>
      <c r="D1580" s="67">
        <v>1999</v>
      </c>
      <c r="E1580" s="72" t="s">
        <v>468</v>
      </c>
      <c r="F1580" s="73" t="s">
        <v>468</v>
      </c>
      <c r="G1580" s="73">
        <v>6201141</v>
      </c>
      <c r="H1580" s="72" t="s">
        <v>468</v>
      </c>
    </row>
    <row r="1581" spans="2:8" x14ac:dyDescent="0.25">
      <c r="B1581" s="67" t="s">
        <v>467</v>
      </c>
      <c r="C1581" s="67" t="s">
        <v>156</v>
      </c>
      <c r="D1581" s="67">
        <v>2000</v>
      </c>
      <c r="E1581" s="72" t="s">
        <v>468</v>
      </c>
      <c r="F1581" s="73" t="s">
        <v>468</v>
      </c>
      <c r="G1581" s="73">
        <v>6310904</v>
      </c>
      <c r="H1581" s="72" t="s">
        <v>468</v>
      </c>
    </row>
    <row r="1582" spans="2:8" x14ac:dyDescent="0.25">
      <c r="B1582" s="67" t="s">
        <v>467</v>
      </c>
      <c r="C1582" s="67" t="s">
        <v>156</v>
      </c>
      <c r="D1582" s="67">
        <v>2001</v>
      </c>
      <c r="E1582" s="72" t="s">
        <v>468</v>
      </c>
      <c r="F1582" s="73" t="s">
        <v>468</v>
      </c>
      <c r="G1582" s="73">
        <v>6309000</v>
      </c>
      <c r="H1582" s="72" t="s">
        <v>468</v>
      </c>
    </row>
    <row r="1583" spans="2:8" x14ac:dyDescent="0.25">
      <c r="B1583" s="67" t="s">
        <v>467</v>
      </c>
      <c r="C1583" s="67" t="s">
        <v>156</v>
      </c>
      <c r="D1583" s="67">
        <v>2002</v>
      </c>
      <c r="E1583" s="72" t="s">
        <v>468</v>
      </c>
      <c r="F1583" s="73" t="s">
        <v>468</v>
      </c>
      <c r="G1583" s="73">
        <v>6304620</v>
      </c>
      <c r="H1583" s="72" t="s">
        <v>468</v>
      </c>
    </row>
    <row r="1584" spans="2:8" x14ac:dyDescent="0.25">
      <c r="B1584" s="67" t="s">
        <v>467</v>
      </c>
      <c r="C1584" s="67" t="s">
        <v>156</v>
      </c>
      <c r="D1584" s="67">
        <v>2003</v>
      </c>
      <c r="E1584" s="72" t="s">
        <v>468</v>
      </c>
      <c r="F1584" s="73" t="s">
        <v>468</v>
      </c>
      <c r="G1584" s="73">
        <v>6382794</v>
      </c>
      <c r="H1584" s="72" t="s">
        <v>468</v>
      </c>
    </row>
    <row r="1585" spans="2:8" x14ac:dyDescent="0.25">
      <c r="B1585" s="67" t="s">
        <v>467</v>
      </c>
      <c r="C1585" s="67" t="s">
        <v>156</v>
      </c>
      <c r="D1585" s="67">
        <v>2004</v>
      </c>
      <c r="E1585" s="72" t="s">
        <v>468</v>
      </c>
      <c r="F1585" s="73" t="s">
        <v>468</v>
      </c>
      <c r="G1585" s="73">
        <v>6519753</v>
      </c>
      <c r="H1585" s="72" t="s">
        <v>468</v>
      </c>
    </row>
    <row r="1586" spans="2:8" x14ac:dyDescent="0.25">
      <c r="B1586" s="67" t="s">
        <v>467</v>
      </c>
      <c r="C1586" s="67" t="s">
        <v>156</v>
      </c>
      <c r="D1586" s="67">
        <v>2005</v>
      </c>
      <c r="E1586" s="72" t="s">
        <v>468</v>
      </c>
      <c r="F1586" s="73" t="s">
        <v>468</v>
      </c>
      <c r="G1586" s="73">
        <v>6497015</v>
      </c>
      <c r="H1586" s="72" t="s">
        <v>468</v>
      </c>
    </row>
    <row r="1587" spans="2:8" x14ac:dyDescent="0.25">
      <c r="B1587" s="67" t="s">
        <v>467</v>
      </c>
      <c r="C1587" s="67" t="s">
        <v>156</v>
      </c>
      <c r="D1587" s="67">
        <v>2006</v>
      </c>
      <c r="E1587" s="72" t="s">
        <v>468</v>
      </c>
      <c r="F1587" s="73" t="s">
        <v>468</v>
      </c>
      <c r="G1587" s="73">
        <v>6560912</v>
      </c>
      <c r="H1587" s="72" t="s">
        <v>468</v>
      </c>
    </row>
    <row r="1588" spans="2:8" x14ac:dyDescent="0.25">
      <c r="B1588" s="67" t="s">
        <v>467</v>
      </c>
      <c r="C1588" s="67" t="s">
        <v>156</v>
      </c>
      <c r="D1588" s="67">
        <v>2007</v>
      </c>
      <c r="E1588" s="72" t="s">
        <v>468</v>
      </c>
      <c r="F1588" s="73" t="s">
        <v>468</v>
      </c>
      <c r="G1588" s="73">
        <v>6567929</v>
      </c>
      <c r="H1588" s="72" t="s">
        <v>468</v>
      </c>
    </row>
    <row r="1589" spans="2:8" x14ac:dyDescent="0.25">
      <c r="B1589" s="67" t="s">
        <v>467</v>
      </c>
      <c r="C1589" s="67" t="s">
        <v>156</v>
      </c>
      <c r="D1589" s="67">
        <v>2008</v>
      </c>
      <c r="E1589" s="72" t="s">
        <v>468</v>
      </c>
      <c r="F1589" s="73" t="s">
        <v>468</v>
      </c>
      <c r="G1589" s="73">
        <v>6641293</v>
      </c>
      <c r="H1589" s="72" t="s">
        <v>468</v>
      </c>
    </row>
    <row r="1590" spans="2:8" x14ac:dyDescent="0.25">
      <c r="B1590" s="67" t="s">
        <v>467</v>
      </c>
      <c r="C1590" s="67" t="s">
        <v>156</v>
      </c>
      <c r="D1590" s="67">
        <v>2009</v>
      </c>
      <c r="E1590" s="72" t="s">
        <v>468</v>
      </c>
      <c r="F1590" s="73" t="s">
        <v>468</v>
      </c>
      <c r="G1590" s="73">
        <v>6527069</v>
      </c>
      <c r="H1590" s="72" t="s">
        <v>468</v>
      </c>
    </row>
    <row r="1591" spans="2:8" x14ac:dyDescent="0.25">
      <c r="B1591" s="67" t="s">
        <v>467</v>
      </c>
      <c r="C1591" s="67" t="s">
        <v>156</v>
      </c>
      <c r="D1591" s="67">
        <v>2010</v>
      </c>
      <c r="E1591" s="72" t="s">
        <v>468</v>
      </c>
      <c r="F1591" s="73" t="s">
        <v>468</v>
      </c>
      <c r="G1591" s="73">
        <v>6735067</v>
      </c>
      <c r="H1591" s="72" t="s">
        <v>468</v>
      </c>
    </row>
    <row r="1592" spans="2:8" x14ac:dyDescent="0.25">
      <c r="B1592" s="67" t="s">
        <v>467</v>
      </c>
      <c r="C1592" s="67" t="s">
        <v>156</v>
      </c>
      <c r="D1592" s="67">
        <v>2011</v>
      </c>
      <c r="E1592" s="72" t="s">
        <v>468</v>
      </c>
      <c r="F1592" s="73" t="s">
        <v>468</v>
      </c>
      <c r="G1592" s="73">
        <v>6815590</v>
      </c>
      <c r="H1592" s="72" t="s">
        <v>468</v>
      </c>
    </row>
    <row r="1593" spans="2:8" x14ac:dyDescent="0.25">
      <c r="B1593" s="67" t="s">
        <v>467</v>
      </c>
      <c r="C1593" s="67" t="s">
        <v>156</v>
      </c>
      <c r="D1593" s="67">
        <v>2012</v>
      </c>
      <c r="E1593" s="72" t="s">
        <v>468</v>
      </c>
      <c r="F1593" s="73" t="s">
        <v>468</v>
      </c>
      <c r="G1593" s="73">
        <v>6794407</v>
      </c>
      <c r="H1593" s="72" t="s">
        <v>468</v>
      </c>
    </row>
    <row r="1594" spans="2:8" x14ac:dyDescent="0.25">
      <c r="B1594" s="67" t="s">
        <v>467</v>
      </c>
      <c r="C1594" s="67" t="s">
        <v>156</v>
      </c>
      <c r="D1594" s="67">
        <v>2013</v>
      </c>
      <c r="E1594" s="72" t="s">
        <v>468</v>
      </c>
      <c r="F1594" s="73" t="s">
        <v>468</v>
      </c>
      <c r="G1594" s="73">
        <v>6973710</v>
      </c>
      <c r="H1594" s="72" t="s">
        <v>468</v>
      </c>
    </row>
    <row r="1595" spans="2:8" x14ac:dyDescent="0.25">
      <c r="B1595" s="67" t="s">
        <v>467</v>
      </c>
      <c r="C1595" s="67" t="s">
        <v>156</v>
      </c>
      <c r="D1595" s="67">
        <v>2014</v>
      </c>
      <c r="E1595" s="72" t="s">
        <v>468</v>
      </c>
      <c r="F1595" s="73" t="s">
        <v>468</v>
      </c>
      <c r="G1595" s="73">
        <v>7173730</v>
      </c>
      <c r="H1595" s="72" t="s">
        <v>468</v>
      </c>
    </row>
    <row r="1596" spans="2:8" x14ac:dyDescent="0.25">
      <c r="B1596" s="67" t="s">
        <v>467</v>
      </c>
      <c r="C1596" s="67" t="s">
        <v>156</v>
      </c>
      <c r="D1596" s="67">
        <v>2015</v>
      </c>
      <c r="E1596" s="72" t="s">
        <v>468</v>
      </c>
      <c r="F1596" s="73" t="s">
        <v>468</v>
      </c>
      <c r="G1596" s="73">
        <v>7258314</v>
      </c>
      <c r="H1596" s="72" t="s">
        <v>468</v>
      </c>
    </row>
    <row r="1597" spans="2:8" x14ac:dyDescent="0.25">
      <c r="B1597" s="67" t="s">
        <v>467</v>
      </c>
      <c r="C1597" s="67" t="s">
        <v>156</v>
      </c>
      <c r="D1597" s="67">
        <v>2016</v>
      </c>
      <c r="E1597" s="72" t="s">
        <v>468</v>
      </c>
      <c r="F1597" s="73" t="s">
        <v>468</v>
      </c>
      <c r="G1597" s="73">
        <v>7348911</v>
      </c>
      <c r="H1597" s="72" t="s">
        <v>468</v>
      </c>
    </row>
    <row r="1598" spans="2:8" x14ac:dyDescent="0.25">
      <c r="B1598" s="67" t="s">
        <v>467</v>
      </c>
      <c r="C1598" s="67" t="s">
        <v>156</v>
      </c>
      <c r="D1598" s="67">
        <v>2017</v>
      </c>
      <c r="E1598" s="72" t="s">
        <v>468</v>
      </c>
      <c r="F1598" s="73" t="s">
        <v>468</v>
      </c>
      <c r="G1598" s="73">
        <v>7408771</v>
      </c>
      <c r="H1598" s="72" t="s">
        <v>468</v>
      </c>
    </row>
    <row r="1599" spans="2:8" x14ac:dyDescent="0.25">
      <c r="B1599" s="67" t="s">
        <v>467</v>
      </c>
      <c r="C1599" s="67" t="s">
        <v>156</v>
      </c>
      <c r="D1599" s="67">
        <v>2018</v>
      </c>
      <c r="E1599" s="72" t="s">
        <v>468</v>
      </c>
      <c r="F1599" s="73" t="s">
        <v>468</v>
      </c>
      <c r="G1599" s="73">
        <v>7552902</v>
      </c>
      <c r="H1599" s="72" t="s">
        <v>468</v>
      </c>
    </row>
    <row r="1600" spans="2:8" x14ac:dyDescent="0.25">
      <c r="B1600" s="67" t="s">
        <v>467</v>
      </c>
      <c r="C1600" s="67" t="s">
        <v>156</v>
      </c>
      <c r="D1600" s="67">
        <v>2019</v>
      </c>
      <c r="E1600" s="72" t="s">
        <v>468</v>
      </c>
      <c r="F1600" s="73" t="s">
        <v>468</v>
      </c>
      <c r="G1600" s="73">
        <v>7460380</v>
      </c>
      <c r="H1600" s="72" t="s">
        <v>468</v>
      </c>
    </row>
    <row r="1601" spans="2:8" x14ac:dyDescent="0.25">
      <c r="B1601" s="67" t="s">
        <v>467</v>
      </c>
      <c r="C1601" s="67" t="s">
        <v>156</v>
      </c>
      <c r="D1601" s="67">
        <v>2020</v>
      </c>
      <c r="E1601" s="72" t="s">
        <v>468</v>
      </c>
      <c r="F1601" s="73" t="s">
        <v>468</v>
      </c>
      <c r="G1601" s="73">
        <v>6400888</v>
      </c>
      <c r="H1601" s="72" t="s">
        <v>468</v>
      </c>
    </row>
    <row r="1602" spans="2:8" x14ac:dyDescent="0.25">
      <c r="B1602" s="67" t="s">
        <v>467</v>
      </c>
      <c r="C1602" s="67" t="s">
        <v>158</v>
      </c>
      <c r="D1602" s="67">
        <v>1982</v>
      </c>
      <c r="E1602" s="72" t="s">
        <v>468</v>
      </c>
      <c r="F1602" s="73" t="s">
        <v>468</v>
      </c>
      <c r="G1602" s="73">
        <v>4887757</v>
      </c>
      <c r="H1602" s="72" t="s">
        <v>468</v>
      </c>
    </row>
    <row r="1603" spans="2:8" x14ac:dyDescent="0.25">
      <c r="B1603" s="67" t="s">
        <v>467</v>
      </c>
      <c r="C1603" s="67" t="s">
        <v>158</v>
      </c>
      <c r="D1603" s="67">
        <v>1983</v>
      </c>
      <c r="E1603" s="72" t="s">
        <v>468</v>
      </c>
      <c r="F1603" s="73" t="s">
        <v>468</v>
      </c>
      <c r="G1603" s="73">
        <v>4795353</v>
      </c>
      <c r="H1603" s="72" t="s">
        <v>468</v>
      </c>
    </row>
    <row r="1604" spans="2:8" x14ac:dyDescent="0.25">
      <c r="B1604" s="67" t="s">
        <v>467</v>
      </c>
      <c r="C1604" s="67" t="s">
        <v>158</v>
      </c>
      <c r="D1604" s="67">
        <v>1984</v>
      </c>
      <c r="E1604" s="72" t="s">
        <v>468</v>
      </c>
      <c r="F1604" s="73" t="s">
        <v>468</v>
      </c>
      <c r="G1604" s="73">
        <v>5006527</v>
      </c>
      <c r="H1604" s="72" t="s">
        <v>468</v>
      </c>
    </row>
    <row r="1605" spans="2:8" x14ac:dyDescent="0.25">
      <c r="B1605" s="67" t="s">
        <v>467</v>
      </c>
      <c r="C1605" s="67" t="s">
        <v>158</v>
      </c>
      <c r="D1605" s="67">
        <v>1985</v>
      </c>
      <c r="E1605" s="72" t="s">
        <v>468</v>
      </c>
      <c r="F1605" s="73" t="s">
        <v>468</v>
      </c>
      <c r="G1605" s="73">
        <v>5018612</v>
      </c>
      <c r="H1605" s="72" t="s">
        <v>468</v>
      </c>
    </row>
    <row r="1606" spans="2:8" x14ac:dyDescent="0.25">
      <c r="B1606" s="67" t="s">
        <v>467</v>
      </c>
      <c r="C1606" s="67" t="s">
        <v>158</v>
      </c>
      <c r="D1606" s="67">
        <v>1986</v>
      </c>
      <c r="E1606" s="72" t="s">
        <v>468</v>
      </c>
      <c r="F1606" s="73" t="s">
        <v>468</v>
      </c>
      <c r="G1606" s="73">
        <v>5300676</v>
      </c>
      <c r="H1606" s="72" t="s">
        <v>468</v>
      </c>
    </row>
    <row r="1607" spans="2:8" x14ac:dyDescent="0.25">
      <c r="B1607" s="67" t="s">
        <v>467</v>
      </c>
      <c r="C1607" s="67" t="s">
        <v>158</v>
      </c>
      <c r="D1607" s="67">
        <v>1987</v>
      </c>
      <c r="E1607" s="72" t="s">
        <v>468</v>
      </c>
      <c r="F1607" s="73" t="s">
        <v>468</v>
      </c>
      <c r="G1607" s="73">
        <v>5338657</v>
      </c>
      <c r="H1607" s="72" t="s">
        <v>468</v>
      </c>
    </row>
    <row r="1608" spans="2:8" x14ac:dyDescent="0.25">
      <c r="B1608" s="67" t="s">
        <v>467</v>
      </c>
      <c r="C1608" s="67" t="s">
        <v>158</v>
      </c>
      <c r="D1608" s="67">
        <v>1988</v>
      </c>
      <c r="E1608" s="72" t="s">
        <v>468</v>
      </c>
      <c r="F1608" s="73" t="s">
        <v>468</v>
      </c>
      <c r="G1608" s="73">
        <v>5498146</v>
      </c>
      <c r="H1608" s="72" t="s">
        <v>468</v>
      </c>
    </row>
    <row r="1609" spans="2:8" x14ac:dyDescent="0.25">
      <c r="B1609" s="67" t="s">
        <v>467</v>
      </c>
      <c r="C1609" s="67" t="s">
        <v>158</v>
      </c>
      <c r="D1609" s="67">
        <v>1989</v>
      </c>
      <c r="E1609" s="72" t="s">
        <v>468</v>
      </c>
      <c r="F1609" s="73" t="s">
        <v>468</v>
      </c>
      <c r="G1609" s="73">
        <v>5538702</v>
      </c>
      <c r="H1609" s="72" t="s">
        <v>468</v>
      </c>
    </row>
    <row r="1610" spans="2:8" x14ac:dyDescent="0.25">
      <c r="B1610" s="67" t="s">
        <v>467</v>
      </c>
      <c r="C1610" s="67" t="s">
        <v>158</v>
      </c>
      <c r="D1610" s="67">
        <v>1990</v>
      </c>
      <c r="E1610" s="72" t="s">
        <v>468</v>
      </c>
      <c r="F1610" s="73" t="s">
        <v>468</v>
      </c>
      <c r="G1610" s="73">
        <v>5574458</v>
      </c>
      <c r="H1610" s="72" t="s">
        <v>468</v>
      </c>
    </row>
    <row r="1611" spans="2:8" x14ac:dyDescent="0.25">
      <c r="B1611" s="67" t="s">
        <v>467</v>
      </c>
      <c r="C1611" s="67" t="s">
        <v>158</v>
      </c>
      <c r="D1611" s="67">
        <v>1991</v>
      </c>
      <c r="E1611" s="72" t="s">
        <v>468</v>
      </c>
      <c r="F1611" s="73" t="s">
        <v>468</v>
      </c>
      <c r="G1611" s="73">
        <v>5568548</v>
      </c>
      <c r="H1611" s="72" t="s">
        <v>468</v>
      </c>
    </row>
    <row r="1612" spans="2:8" x14ac:dyDescent="0.25">
      <c r="B1612" s="67" t="s">
        <v>467</v>
      </c>
      <c r="C1612" s="67" t="s">
        <v>158</v>
      </c>
      <c r="D1612" s="67">
        <v>1992</v>
      </c>
      <c r="E1612" s="72" t="s">
        <v>468</v>
      </c>
      <c r="F1612" s="73" t="s">
        <v>468</v>
      </c>
      <c r="G1612" s="73">
        <v>5635507</v>
      </c>
      <c r="H1612" s="72" t="s">
        <v>468</v>
      </c>
    </row>
    <row r="1613" spans="2:8" x14ac:dyDescent="0.25">
      <c r="B1613" s="67" t="s">
        <v>467</v>
      </c>
      <c r="C1613" s="67" t="s">
        <v>158</v>
      </c>
      <c r="D1613" s="67">
        <v>1993</v>
      </c>
      <c r="E1613" s="72" t="s">
        <v>468</v>
      </c>
      <c r="F1613" s="73" t="s">
        <v>468</v>
      </c>
      <c r="G1613" s="73">
        <v>5762251</v>
      </c>
      <c r="H1613" s="72" t="s">
        <v>468</v>
      </c>
    </row>
    <row r="1614" spans="2:8" x14ac:dyDescent="0.25">
      <c r="B1614" s="67" t="s">
        <v>467</v>
      </c>
      <c r="C1614" s="67" t="s">
        <v>158</v>
      </c>
      <c r="D1614" s="67">
        <v>1994</v>
      </c>
      <c r="E1614" s="72" t="s">
        <v>468</v>
      </c>
      <c r="F1614" s="73" t="s">
        <v>468</v>
      </c>
      <c r="G1614" s="73">
        <v>5763584</v>
      </c>
      <c r="H1614" s="72" t="s">
        <v>468</v>
      </c>
    </row>
    <row r="1615" spans="2:8" x14ac:dyDescent="0.25">
      <c r="B1615" s="67" t="s">
        <v>467</v>
      </c>
      <c r="C1615" s="67" t="s">
        <v>158</v>
      </c>
      <c r="D1615" s="67">
        <v>1995</v>
      </c>
      <c r="E1615" s="72" t="s">
        <v>468</v>
      </c>
      <c r="F1615" s="73" t="s">
        <v>468</v>
      </c>
      <c r="G1615" s="73">
        <v>5837945</v>
      </c>
      <c r="H1615" s="72" t="s">
        <v>468</v>
      </c>
    </row>
    <row r="1616" spans="2:8" x14ac:dyDescent="0.25">
      <c r="B1616" s="67" t="s">
        <v>467</v>
      </c>
      <c r="C1616" s="67" t="s">
        <v>158</v>
      </c>
      <c r="D1616" s="67">
        <v>1996</v>
      </c>
      <c r="E1616" s="72" t="s">
        <v>468</v>
      </c>
      <c r="F1616" s="73" t="s">
        <v>468</v>
      </c>
      <c r="G1616" s="73">
        <v>5974675</v>
      </c>
      <c r="H1616" s="72" t="s">
        <v>468</v>
      </c>
    </row>
    <row r="1617" spans="2:8" x14ac:dyDescent="0.25">
      <c r="B1617" s="67" t="s">
        <v>467</v>
      </c>
      <c r="C1617" s="67" t="s">
        <v>158</v>
      </c>
      <c r="D1617" s="67">
        <v>1997</v>
      </c>
      <c r="E1617" s="72" t="s">
        <v>468</v>
      </c>
      <c r="F1617" s="73" t="s">
        <v>468</v>
      </c>
      <c r="G1617" s="73">
        <v>6116870</v>
      </c>
      <c r="H1617" s="72" t="s">
        <v>468</v>
      </c>
    </row>
    <row r="1618" spans="2:8" x14ac:dyDescent="0.25">
      <c r="B1618" s="67" t="s">
        <v>467</v>
      </c>
      <c r="C1618" s="67" t="s">
        <v>158</v>
      </c>
      <c r="D1618" s="67">
        <v>1998</v>
      </c>
      <c r="E1618" s="72" t="s">
        <v>468</v>
      </c>
      <c r="F1618" s="73" t="s">
        <v>468</v>
      </c>
      <c r="G1618" s="73">
        <v>6216008</v>
      </c>
      <c r="H1618" s="72" t="s">
        <v>468</v>
      </c>
    </row>
    <row r="1619" spans="2:8" x14ac:dyDescent="0.25">
      <c r="B1619" s="67" t="s">
        <v>467</v>
      </c>
      <c r="C1619" s="67" t="s">
        <v>158</v>
      </c>
      <c r="D1619" s="67">
        <v>1999</v>
      </c>
      <c r="E1619" s="72" t="s">
        <v>468</v>
      </c>
      <c r="F1619" s="73" t="s">
        <v>468</v>
      </c>
      <c r="G1619" s="73">
        <v>6201141</v>
      </c>
      <c r="H1619" s="72" t="s">
        <v>468</v>
      </c>
    </row>
    <row r="1620" spans="2:8" x14ac:dyDescent="0.25">
      <c r="B1620" s="67" t="s">
        <v>467</v>
      </c>
      <c r="C1620" s="67" t="s">
        <v>158</v>
      </c>
      <c r="D1620" s="67">
        <v>2000</v>
      </c>
      <c r="E1620" s="72" t="s">
        <v>468</v>
      </c>
      <c r="F1620" s="73" t="s">
        <v>468</v>
      </c>
      <c r="G1620" s="73">
        <v>6310904</v>
      </c>
      <c r="H1620" s="72" t="s">
        <v>468</v>
      </c>
    </row>
    <row r="1621" spans="2:8" x14ac:dyDescent="0.25">
      <c r="B1621" s="67" t="s">
        <v>467</v>
      </c>
      <c r="C1621" s="67" t="s">
        <v>158</v>
      </c>
      <c r="D1621" s="67">
        <v>2001</v>
      </c>
      <c r="E1621" s="72" t="s">
        <v>468</v>
      </c>
      <c r="F1621" s="73" t="s">
        <v>468</v>
      </c>
      <c r="G1621" s="73">
        <v>6309000</v>
      </c>
      <c r="H1621" s="72" t="s">
        <v>468</v>
      </c>
    </row>
    <row r="1622" spans="2:8" x14ac:dyDescent="0.25">
      <c r="B1622" s="67" t="s">
        <v>467</v>
      </c>
      <c r="C1622" s="67" t="s">
        <v>158</v>
      </c>
      <c r="D1622" s="67">
        <v>2002</v>
      </c>
      <c r="E1622" s="72" t="s">
        <v>468</v>
      </c>
      <c r="F1622" s="73" t="s">
        <v>468</v>
      </c>
      <c r="G1622" s="73">
        <v>6304620</v>
      </c>
      <c r="H1622" s="72" t="s">
        <v>468</v>
      </c>
    </row>
    <row r="1623" spans="2:8" x14ac:dyDescent="0.25">
      <c r="B1623" s="67" t="s">
        <v>467</v>
      </c>
      <c r="C1623" s="67" t="s">
        <v>158</v>
      </c>
      <c r="D1623" s="67">
        <v>2003</v>
      </c>
      <c r="E1623" s="72" t="s">
        <v>468</v>
      </c>
      <c r="F1623" s="73" t="s">
        <v>468</v>
      </c>
      <c r="G1623" s="73">
        <v>6382794</v>
      </c>
      <c r="H1623" s="72" t="s">
        <v>468</v>
      </c>
    </row>
    <row r="1624" spans="2:8" x14ac:dyDescent="0.25">
      <c r="B1624" s="67" t="s">
        <v>467</v>
      </c>
      <c r="C1624" s="67" t="s">
        <v>158</v>
      </c>
      <c r="D1624" s="67">
        <v>2004</v>
      </c>
      <c r="E1624" s="72" t="s">
        <v>468</v>
      </c>
      <c r="F1624" s="73" t="s">
        <v>468</v>
      </c>
      <c r="G1624" s="73">
        <v>6519753</v>
      </c>
      <c r="H1624" s="72" t="s">
        <v>468</v>
      </c>
    </row>
    <row r="1625" spans="2:8" x14ac:dyDescent="0.25">
      <c r="B1625" s="67" t="s">
        <v>467</v>
      </c>
      <c r="C1625" s="67" t="s">
        <v>158</v>
      </c>
      <c r="D1625" s="67">
        <v>2005</v>
      </c>
      <c r="E1625" s="72" t="s">
        <v>468</v>
      </c>
      <c r="F1625" s="73" t="s">
        <v>468</v>
      </c>
      <c r="G1625" s="73">
        <v>6497015</v>
      </c>
      <c r="H1625" s="72" t="s">
        <v>468</v>
      </c>
    </row>
    <row r="1626" spans="2:8" x14ac:dyDescent="0.25">
      <c r="B1626" s="67" t="s">
        <v>467</v>
      </c>
      <c r="C1626" s="67" t="s">
        <v>158</v>
      </c>
      <c r="D1626" s="67">
        <v>2006</v>
      </c>
      <c r="E1626" s="72" t="s">
        <v>468</v>
      </c>
      <c r="F1626" s="73" t="s">
        <v>468</v>
      </c>
      <c r="G1626" s="73">
        <v>6560912</v>
      </c>
      <c r="H1626" s="72" t="s">
        <v>468</v>
      </c>
    </row>
    <row r="1627" spans="2:8" x14ac:dyDescent="0.25">
      <c r="B1627" s="67" t="s">
        <v>467</v>
      </c>
      <c r="C1627" s="67" t="s">
        <v>158</v>
      </c>
      <c r="D1627" s="67">
        <v>2007</v>
      </c>
      <c r="E1627" s="72" t="s">
        <v>468</v>
      </c>
      <c r="F1627" s="73" t="s">
        <v>468</v>
      </c>
      <c r="G1627" s="73">
        <v>6567929</v>
      </c>
      <c r="H1627" s="72" t="s">
        <v>468</v>
      </c>
    </row>
    <row r="1628" spans="2:8" x14ac:dyDescent="0.25">
      <c r="B1628" s="67" t="s">
        <v>467</v>
      </c>
      <c r="C1628" s="67" t="s">
        <v>158</v>
      </c>
      <c r="D1628" s="67">
        <v>2008</v>
      </c>
      <c r="E1628" s="72" t="s">
        <v>468</v>
      </c>
      <c r="F1628" s="73" t="s">
        <v>468</v>
      </c>
      <c r="G1628" s="73">
        <v>6641293</v>
      </c>
      <c r="H1628" s="72" t="s">
        <v>468</v>
      </c>
    </row>
    <row r="1629" spans="2:8" x14ac:dyDescent="0.25">
      <c r="B1629" s="67" t="s">
        <v>467</v>
      </c>
      <c r="C1629" s="67" t="s">
        <v>158</v>
      </c>
      <c r="D1629" s="67">
        <v>2009</v>
      </c>
      <c r="E1629" s="72" t="s">
        <v>468</v>
      </c>
      <c r="F1629" s="73" t="s">
        <v>468</v>
      </c>
      <c r="G1629" s="73">
        <v>6527069</v>
      </c>
      <c r="H1629" s="72" t="s">
        <v>468</v>
      </c>
    </row>
    <row r="1630" spans="2:8" x14ac:dyDescent="0.25">
      <c r="B1630" s="67" t="s">
        <v>467</v>
      </c>
      <c r="C1630" s="67" t="s">
        <v>158</v>
      </c>
      <c r="D1630" s="67">
        <v>2010</v>
      </c>
      <c r="E1630" s="72" t="s">
        <v>468</v>
      </c>
      <c r="F1630" s="73" t="s">
        <v>468</v>
      </c>
      <c r="G1630" s="73">
        <v>6735067</v>
      </c>
      <c r="H1630" s="72" t="s">
        <v>468</v>
      </c>
    </row>
    <row r="1631" spans="2:8" x14ac:dyDescent="0.25">
      <c r="B1631" s="67" t="s">
        <v>467</v>
      </c>
      <c r="C1631" s="67" t="s">
        <v>158</v>
      </c>
      <c r="D1631" s="67">
        <v>2011</v>
      </c>
      <c r="E1631" s="72" t="s">
        <v>468</v>
      </c>
      <c r="F1631" s="73" t="s">
        <v>468</v>
      </c>
      <c r="G1631" s="73">
        <v>6815590</v>
      </c>
      <c r="H1631" s="72" t="s">
        <v>468</v>
      </c>
    </row>
    <row r="1632" spans="2:8" x14ac:dyDescent="0.25">
      <c r="B1632" s="67" t="s">
        <v>467</v>
      </c>
      <c r="C1632" s="67" t="s">
        <v>158</v>
      </c>
      <c r="D1632" s="67">
        <v>2012</v>
      </c>
      <c r="E1632" s="72" t="s">
        <v>468</v>
      </c>
      <c r="F1632" s="73" t="s">
        <v>468</v>
      </c>
      <c r="G1632" s="73">
        <v>6794407</v>
      </c>
      <c r="H1632" s="72" t="s">
        <v>468</v>
      </c>
    </row>
    <row r="1633" spans="2:8" x14ac:dyDescent="0.25">
      <c r="B1633" s="67" t="s">
        <v>467</v>
      </c>
      <c r="C1633" s="67" t="s">
        <v>158</v>
      </c>
      <c r="D1633" s="67">
        <v>2013</v>
      </c>
      <c r="E1633" s="72" t="s">
        <v>468</v>
      </c>
      <c r="F1633" s="73" t="s">
        <v>468</v>
      </c>
      <c r="G1633" s="73">
        <v>6973710</v>
      </c>
      <c r="H1633" s="72" t="s">
        <v>468</v>
      </c>
    </row>
    <row r="1634" spans="2:8" x14ac:dyDescent="0.25">
      <c r="B1634" s="67" t="s">
        <v>467</v>
      </c>
      <c r="C1634" s="67" t="s">
        <v>158</v>
      </c>
      <c r="D1634" s="67">
        <v>2014</v>
      </c>
      <c r="E1634" s="72" t="s">
        <v>468</v>
      </c>
      <c r="F1634" s="73" t="s">
        <v>468</v>
      </c>
      <c r="G1634" s="73">
        <v>7173730</v>
      </c>
      <c r="H1634" s="72" t="s">
        <v>468</v>
      </c>
    </row>
    <row r="1635" spans="2:8" x14ac:dyDescent="0.25">
      <c r="B1635" s="67" t="s">
        <v>467</v>
      </c>
      <c r="C1635" s="67" t="s">
        <v>158</v>
      </c>
      <c r="D1635" s="67">
        <v>2015</v>
      </c>
      <c r="E1635" s="72" t="s">
        <v>468</v>
      </c>
      <c r="F1635" s="73" t="s">
        <v>468</v>
      </c>
      <c r="G1635" s="73">
        <v>7258314</v>
      </c>
      <c r="H1635" s="72" t="s">
        <v>468</v>
      </c>
    </row>
    <row r="1636" spans="2:8" x14ac:dyDescent="0.25">
      <c r="B1636" s="67" t="s">
        <v>467</v>
      </c>
      <c r="C1636" s="67" t="s">
        <v>158</v>
      </c>
      <c r="D1636" s="67">
        <v>2016</v>
      </c>
      <c r="E1636" s="72" t="s">
        <v>468</v>
      </c>
      <c r="F1636" s="73" t="s">
        <v>468</v>
      </c>
      <c r="G1636" s="73">
        <v>7348911</v>
      </c>
      <c r="H1636" s="72" t="s">
        <v>468</v>
      </c>
    </row>
    <row r="1637" spans="2:8" x14ac:dyDescent="0.25">
      <c r="B1637" s="67" t="s">
        <v>467</v>
      </c>
      <c r="C1637" s="67" t="s">
        <v>158</v>
      </c>
      <c r="D1637" s="67">
        <v>2017</v>
      </c>
      <c r="E1637" s="72" t="s">
        <v>468</v>
      </c>
      <c r="F1637" s="73" t="s">
        <v>468</v>
      </c>
      <c r="G1637" s="73">
        <v>7408771</v>
      </c>
      <c r="H1637" s="72" t="s">
        <v>468</v>
      </c>
    </row>
    <row r="1638" spans="2:8" x14ac:dyDescent="0.25">
      <c r="B1638" s="67" t="s">
        <v>467</v>
      </c>
      <c r="C1638" s="67" t="s">
        <v>158</v>
      </c>
      <c r="D1638" s="67">
        <v>2018</v>
      </c>
      <c r="E1638" s="72" t="s">
        <v>468</v>
      </c>
      <c r="F1638" s="73" t="s">
        <v>468</v>
      </c>
      <c r="G1638" s="73">
        <v>7552902</v>
      </c>
      <c r="H1638" s="72" t="s">
        <v>468</v>
      </c>
    </row>
    <row r="1639" spans="2:8" x14ac:dyDescent="0.25">
      <c r="B1639" s="67" t="s">
        <v>467</v>
      </c>
      <c r="C1639" s="67" t="s">
        <v>158</v>
      </c>
      <c r="D1639" s="67">
        <v>2019</v>
      </c>
      <c r="E1639" s="72" t="s">
        <v>468</v>
      </c>
      <c r="F1639" s="73" t="s">
        <v>468</v>
      </c>
      <c r="G1639" s="73">
        <v>7460380</v>
      </c>
      <c r="H1639" s="72" t="s">
        <v>468</v>
      </c>
    </row>
    <row r="1640" spans="2:8" x14ac:dyDescent="0.25">
      <c r="B1640" s="67" t="s">
        <v>467</v>
      </c>
      <c r="C1640" s="67" t="s">
        <v>158</v>
      </c>
      <c r="D1640" s="67">
        <v>2020</v>
      </c>
      <c r="E1640" s="72" t="s">
        <v>468</v>
      </c>
      <c r="F1640" s="73" t="s">
        <v>468</v>
      </c>
      <c r="G1640" s="73">
        <v>6400888</v>
      </c>
      <c r="H1640" s="72" t="s">
        <v>468</v>
      </c>
    </row>
    <row r="1641" spans="2:8" x14ac:dyDescent="0.25">
      <c r="B1641" s="67" t="s">
        <v>467</v>
      </c>
      <c r="C1641" s="67" t="s">
        <v>159</v>
      </c>
      <c r="D1641" s="67">
        <v>1982</v>
      </c>
      <c r="E1641" s="72" t="s">
        <v>468</v>
      </c>
      <c r="F1641" s="73" t="s">
        <v>468</v>
      </c>
      <c r="G1641" s="73">
        <v>4887757</v>
      </c>
      <c r="H1641" s="72" t="s">
        <v>468</v>
      </c>
    </row>
    <row r="1642" spans="2:8" x14ac:dyDescent="0.25">
      <c r="B1642" s="67" t="s">
        <v>467</v>
      </c>
      <c r="C1642" s="67" t="s">
        <v>159</v>
      </c>
      <c r="D1642" s="67">
        <v>1983</v>
      </c>
      <c r="E1642" s="72" t="s">
        <v>468</v>
      </c>
      <c r="F1642" s="73" t="s">
        <v>468</v>
      </c>
      <c r="G1642" s="73">
        <v>4795353</v>
      </c>
      <c r="H1642" s="72" t="s">
        <v>468</v>
      </c>
    </row>
    <row r="1643" spans="2:8" x14ac:dyDescent="0.25">
      <c r="B1643" s="67" t="s">
        <v>467</v>
      </c>
      <c r="C1643" s="67" t="s">
        <v>159</v>
      </c>
      <c r="D1643" s="67">
        <v>1984</v>
      </c>
      <c r="E1643" s="72" t="s">
        <v>468</v>
      </c>
      <c r="F1643" s="73" t="s">
        <v>468</v>
      </c>
      <c r="G1643" s="73">
        <v>5006527</v>
      </c>
      <c r="H1643" s="72" t="s">
        <v>468</v>
      </c>
    </row>
    <row r="1644" spans="2:8" x14ac:dyDescent="0.25">
      <c r="B1644" s="67" t="s">
        <v>467</v>
      </c>
      <c r="C1644" s="67" t="s">
        <v>159</v>
      </c>
      <c r="D1644" s="67">
        <v>1985</v>
      </c>
      <c r="E1644" s="72" t="s">
        <v>468</v>
      </c>
      <c r="F1644" s="73" t="s">
        <v>468</v>
      </c>
      <c r="G1644" s="73">
        <v>5018612</v>
      </c>
      <c r="H1644" s="72" t="s">
        <v>468</v>
      </c>
    </row>
    <row r="1645" spans="2:8" x14ac:dyDescent="0.25">
      <c r="B1645" s="67" t="s">
        <v>467</v>
      </c>
      <c r="C1645" s="67" t="s">
        <v>159</v>
      </c>
      <c r="D1645" s="67">
        <v>1986</v>
      </c>
      <c r="E1645" s="72" t="s">
        <v>468</v>
      </c>
      <c r="F1645" s="73" t="s">
        <v>468</v>
      </c>
      <c r="G1645" s="73">
        <v>5300676</v>
      </c>
      <c r="H1645" s="72" t="s">
        <v>468</v>
      </c>
    </row>
    <row r="1646" spans="2:8" x14ac:dyDescent="0.25">
      <c r="B1646" s="67" t="s">
        <v>467</v>
      </c>
      <c r="C1646" s="67" t="s">
        <v>159</v>
      </c>
      <c r="D1646" s="67">
        <v>1987</v>
      </c>
      <c r="E1646" s="72" t="s">
        <v>468</v>
      </c>
      <c r="F1646" s="73" t="s">
        <v>468</v>
      </c>
      <c r="G1646" s="73">
        <v>5338657</v>
      </c>
      <c r="H1646" s="72" t="s">
        <v>468</v>
      </c>
    </row>
    <row r="1647" spans="2:8" x14ac:dyDescent="0.25">
      <c r="B1647" s="67" t="s">
        <v>467</v>
      </c>
      <c r="C1647" s="67" t="s">
        <v>159</v>
      </c>
      <c r="D1647" s="67">
        <v>1988</v>
      </c>
      <c r="E1647" s="72" t="s">
        <v>468</v>
      </c>
      <c r="F1647" s="73" t="s">
        <v>468</v>
      </c>
      <c r="G1647" s="73">
        <v>5498146</v>
      </c>
      <c r="H1647" s="72" t="s">
        <v>468</v>
      </c>
    </row>
    <row r="1648" spans="2:8" x14ac:dyDescent="0.25">
      <c r="B1648" s="67" t="s">
        <v>467</v>
      </c>
      <c r="C1648" s="67" t="s">
        <v>159</v>
      </c>
      <c r="D1648" s="67">
        <v>1989</v>
      </c>
      <c r="E1648" s="72" t="s">
        <v>468</v>
      </c>
      <c r="F1648" s="73" t="s">
        <v>468</v>
      </c>
      <c r="G1648" s="73">
        <v>5538702</v>
      </c>
      <c r="H1648" s="72" t="s">
        <v>468</v>
      </c>
    </row>
    <row r="1649" spans="2:8" x14ac:dyDescent="0.25">
      <c r="B1649" s="67" t="s">
        <v>467</v>
      </c>
      <c r="C1649" s="67" t="s">
        <v>159</v>
      </c>
      <c r="D1649" s="67">
        <v>1990</v>
      </c>
      <c r="E1649" s="72" t="s">
        <v>468</v>
      </c>
      <c r="F1649" s="73" t="s">
        <v>468</v>
      </c>
      <c r="G1649" s="73">
        <v>5574458</v>
      </c>
      <c r="H1649" s="72" t="s">
        <v>468</v>
      </c>
    </row>
    <row r="1650" spans="2:8" x14ac:dyDescent="0.25">
      <c r="B1650" s="67" t="s">
        <v>467</v>
      </c>
      <c r="C1650" s="67" t="s">
        <v>159</v>
      </c>
      <c r="D1650" s="67">
        <v>1991</v>
      </c>
      <c r="E1650" s="72" t="s">
        <v>468</v>
      </c>
      <c r="F1650" s="73" t="s">
        <v>468</v>
      </c>
      <c r="G1650" s="73">
        <v>5568548</v>
      </c>
      <c r="H1650" s="72" t="s">
        <v>468</v>
      </c>
    </row>
    <row r="1651" spans="2:8" x14ac:dyDescent="0.25">
      <c r="B1651" s="67" t="s">
        <v>467</v>
      </c>
      <c r="C1651" s="67" t="s">
        <v>159</v>
      </c>
      <c r="D1651" s="67">
        <v>1992</v>
      </c>
      <c r="E1651" s="72" t="s">
        <v>468</v>
      </c>
      <c r="F1651" s="73" t="s">
        <v>468</v>
      </c>
      <c r="G1651" s="73">
        <v>5635507</v>
      </c>
      <c r="H1651" s="72" t="s">
        <v>468</v>
      </c>
    </row>
    <row r="1652" spans="2:8" x14ac:dyDescent="0.25">
      <c r="B1652" s="67" t="s">
        <v>467</v>
      </c>
      <c r="C1652" s="67" t="s">
        <v>159</v>
      </c>
      <c r="D1652" s="67">
        <v>1993</v>
      </c>
      <c r="E1652" s="72" t="s">
        <v>468</v>
      </c>
      <c r="F1652" s="73" t="s">
        <v>468</v>
      </c>
      <c r="G1652" s="73">
        <v>5762251</v>
      </c>
      <c r="H1652" s="72" t="s">
        <v>468</v>
      </c>
    </row>
    <row r="1653" spans="2:8" x14ac:dyDescent="0.25">
      <c r="B1653" s="67" t="s">
        <v>467</v>
      </c>
      <c r="C1653" s="67" t="s">
        <v>159</v>
      </c>
      <c r="D1653" s="67">
        <v>1994</v>
      </c>
      <c r="E1653" s="72" t="s">
        <v>468</v>
      </c>
      <c r="F1653" s="73" t="s">
        <v>468</v>
      </c>
      <c r="G1653" s="73">
        <v>5763584</v>
      </c>
      <c r="H1653" s="72" t="s">
        <v>468</v>
      </c>
    </row>
    <row r="1654" spans="2:8" x14ac:dyDescent="0.25">
      <c r="B1654" s="67" t="s">
        <v>467</v>
      </c>
      <c r="C1654" s="67" t="s">
        <v>159</v>
      </c>
      <c r="D1654" s="67">
        <v>1995</v>
      </c>
      <c r="E1654" s="72" t="s">
        <v>468</v>
      </c>
      <c r="F1654" s="73" t="s">
        <v>468</v>
      </c>
      <c r="G1654" s="73">
        <v>5837945</v>
      </c>
      <c r="H1654" s="72" t="s">
        <v>468</v>
      </c>
    </row>
    <row r="1655" spans="2:8" x14ac:dyDescent="0.25">
      <c r="B1655" s="67" t="s">
        <v>467</v>
      </c>
      <c r="C1655" s="67" t="s">
        <v>159</v>
      </c>
      <c r="D1655" s="67">
        <v>1996</v>
      </c>
      <c r="E1655" s="72" t="s">
        <v>468</v>
      </c>
      <c r="F1655" s="73" t="s">
        <v>468</v>
      </c>
      <c r="G1655" s="73">
        <v>5974675</v>
      </c>
      <c r="H1655" s="72" t="s">
        <v>468</v>
      </c>
    </row>
    <row r="1656" spans="2:8" x14ac:dyDescent="0.25">
      <c r="B1656" s="67" t="s">
        <v>467</v>
      </c>
      <c r="C1656" s="67" t="s">
        <v>159</v>
      </c>
      <c r="D1656" s="67">
        <v>1997</v>
      </c>
      <c r="E1656" s="72" t="s">
        <v>468</v>
      </c>
      <c r="F1656" s="73" t="s">
        <v>468</v>
      </c>
      <c r="G1656" s="73">
        <v>6116870</v>
      </c>
      <c r="H1656" s="72" t="s">
        <v>468</v>
      </c>
    </row>
    <row r="1657" spans="2:8" x14ac:dyDescent="0.25">
      <c r="B1657" s="67" t="s">
        <v>467</v>
      </c>
      <c r="C1657" s="67" t="s">
        <v>159</v>
      </c>
      <c r="D1657" s="67">
        <v>1998</v>
      </c>
      <c r="E1657" s="72" t="s">
        <v>468</v>
      </c>
      <c r="F1657" s="73" t="s">
        <v>468</v>
      </c>
      <c r="G1657" s="73">
        <v>6216008</v>
      </c>
      <c r="H1657" s="72" t="s">
        <v>468</v>
      </c>
    </row>
    <row r="1658" spans="2:8" x14ac:dyDescent="0.25">
      <c r="B1658" s="67" t="s">
        <v>467</v>
      </c>
      <c r="C1658" s="67" t="s">
        <v>159</v>
      </c>
      <c r="D1658" s="67">
        <v>1999</v>
      </c>
      <c r="E1658" s="72" t="s">
        <v>468</v>
      </c>
      <c r="F1658" s="73" t="s">
        <v>468</v>
      </c>
      <c r="G1658" s="73">
        <v>6201141</v>
      </c>
      <c r="H1658" s="72" t="s">
        <v>468</v>
      </c>
    </row>
    <row r="1659" spans="2:8" x14ac:dyDescent="0.25">
      <c r="B1659" s="67" t="s">
        <v>467</v>
      </c>
      <c r="C1659" s="67" t="s">
        <v>159</v>
      </c>
      <c r="D1659" s="67">
        <v>2000</v>
      </c>
      <c r="E1659" s="72" t="s">
        <v>468</v>
      </c>
      <c r="F1659" s="73" t="s">
        <v>468</v>
      </c>
      <c r="G1659" s="73">
        <v>6310904</v>
      </c>
      <c r="H1659" s="72" t="s">
        <v>468</v>
      </c>
    </row>
    <row r="1660" spans="2:8" x14ac:dyDescent="0.25">
      <c r="B1660" s="67" t="s">
        <v>467</v>
      </c>
      <c r="C1660" s="67" t="s">
        <v>159</v>
      </c>
      <c r="D1660" s="67">
        <v>2001</v>
      </c>
      <c r="E1660" s="72" t="s">
        <v>468</v>
      </c>
      <c r="F1660" s="73" t="s">
        <v>468</v>
      </c>
      <c r="G1660" s="73">
        <v>6309000</v>
      </c>
      <c r="H1660" s="72" t="s">
        <v>468</v>
      </c>
    </row>
    <row r="1661" spans="2:8" x14ac:dyDescent="0.25">
      <c r="B1661" s="67" t="s">
        <v>467</v>
      </c>
      <c r="C1661" s="67" t="s">
        <v>159</v>
      </c>
      <c r="D1661" s="67">
        <v>2002</v>
      </c>
      <c r="E1661" s="72" t="s">
        <v>468</v>
      </c>
      <c r="F1661" s="73" t="s">
        <v>468</v>
      </c>
      <c r="G1661" s="73">
        <v>6304620</v>
      </c>
      <c r="H1661" s="72" t="s">
        <v>468</v>
      </c>
    </row>
    <row r="1662" spans="2:8" x14ac:dyDescent="0.25">
      <c r="B1662" s="67" t="s">
        <v>467</v>
      </c>
      <c r="C1662" s="67" t="s">
        <v>159</v>
      </c>
      <c r="D1662" s="67">
        <v>2003</v>
      </c>
      <c r="E1662" s="72" t="s">
        <v>468</v>
      </c>
      <c r="F1662" s="73" t="s">
        <v>468</v>
      </c>
      <c r="G1662" s="73">
        <v>6382794</v>
      </c>
      <c r="H1662" s="72" t="s">
        <v>468</v>
      </c>
    </row>
    <row r="1663" spans="2:8" x14ac:dyDescent="0.25">
      <c r="B1663" s="67" t="s">
        <v>467</v>
      </c>
      <c r="C1663" s="67" t="s">
        <v>159</v>
      </c>
      <c r="D1663" s="67">
        <v>2004</v>
      </c>
      <c r="E1663" s="72" t="s">
        <v>468</v>
      </c>
      <c r="F1663" s="73" t="s">
        <v>468</v>
      </c>
      <c r="G1663" s="73">
        <v>6519753</v>
      </c>
      <c r="H1663" s="72" t="s">
        <v>468</v>
      </c>
    </row>
    <row r="1664" spans="2:8" x14ac:dyDescent="0.25">
      <c r="B1664" s="67" t="s">
        <v>467</v>
      </c>
      <c r="C1664" s="67" t="s">
        <v>159</v>
      </c>
      <c r="D1664" s="67">
        <v>2005</v>
      </c>
      <c r="E1664" s="72" t="s">
        <v>468</v>
      </c>
      <c r="F1664" s="73" t="s">
        <v>468</v>
      </c>
      <c r="G1664" s="73">
        <v>6497015</v>
      </c>
      <c r="H1664" s="72" t="s">
        <v>468</v>
      </c>
    </row>
    <row r="1665" spans="2:8" x14ac:dyDescent="0.25">
      <c r="B1665" s="67" t="s">
        <v>467</v>
      </c>
      <c r="C1665" s="67" t="s">
        <v>159</v>
      </c>
      <c r="D1665" s="67">
        <v>2006</v>
      </c>
      <c r="E1665" s="72" t="s">
        <v>468</v>
      </c>
      <c r="F1665" s="73" t="s">
        <v>468</v>
      </c>
      <c r="G1665" s="73">
        <v>6560912</v>
      </c>
      <c r="H1665" s="72" t="s">
        <v>468</v>
      </c>
    </row>
    <row r="1666" spans="2:8" x14ac:dyDescent="0.25">
      <c r="B1666" s="67" t="s">
        <v>467</v>
      </c>
      <c r="C1666" s="67" t="s">
        <v>159</v>
      </c>
      <c r="D1666" s="67">
        <v>2007</v>
      </c>
      <c r="E1666" s="72" t="s">
        <v>468</v>
      </c>
      <c r="F1666" s="73" t="s">
        <v>468</v>
      </c>
      <c r="G1666" s="73">
        <v>6567929</v>
      </c>
      <c r="H1666" s="72" t="s">
        <v>468</v>
      </c>
    </row>
    <row r="1667" spans="2:8" x14ac:dyDescent="0.25">
      <c r="B1667" s="67" t="s">
        <v>467</v>
      </c>
      <c r="C1667" s="67" t="s">
        <v>159</v>
      </c>
      <c r="D1667" s="67">
        <v>2008</v>
      </c>
      <c r="E1667" s="72" t="s">
        <v>468</v>
      </c>
      <c r="F1667" s="73" t="s">
        <v>468</v>
      </c>
      <c r="G1667" s="73">
        <v>6641293</v>
      </c>
      <c r="H1667" s="72" t="s">
        <v>468</v>
      </c>
    </row>
    <row r="1668" spans="2:8" x14ac:dyDescent="0.25">
      <c r="B1668" s="67" t="s">
        <v>467</v>
      </c>
      <c r="C1668" s="67" t="s">
        <v>159</v>
      </c>
      <c r="D1668" s="67">
        <v>2009</v>
      </c>
      <c r="E1668" s="72" t="s">
        <v>468</v>
      </c>
      <c r="F1668" s="73" t="s">
        <v>468</v>
      </c>
      <c r="G1668" s="73">
        <v>6527069</v>
      </c>
      <c r="H1668" s="72" t="s">
        <v>468</v>
      </c>
    </row>
    <row r="1669" spans="2:8" x14ac:dyDescent="0.25">
      <c r="B1669" s="67" t="s">
        <v>467</v>
      </c>
      <c r="C1669" s="67" t="s">
        <v>159</v>
      </c>
      <c r="D1669" s="67">
        <v>2010</v>
      </c>
      <c r="E1669" s="72" t="s">
        <v>468</v>
      </c>
      <c r="F1669" s="73" t="s">
        <v>468</v>
      </c>
      <c r="G1669" s="73">
        <v>6735067</v>
      </c>
      <c r="H1669" s="72" t="s">
        <v>468</v>
      </c>
    </row>
    <row r="1670" spans="2:8" x14ac:dyDescent="0.25">
      <c r="B1670" s="67" t="s">
        <v>467</v>
      </c>
      <c r="C1670" s="67" t="s">
        <v>159</v>
      </c>
      <c r="D1670" s="67">
        <v>2011</v>
      </c>
      <c r="E1670" s="72" t="s">
        <v>468</v>
      </c>
      <c r="F1670" s="73" t="s">
        <v>468</v>
      </c>
      <c r="G1670" s="73">
        <v>6815590</v>
      </c>
      <c r="H1670" s="72" t="s">
        <v>468</v>
      </c>
    </row>
    <row r="1671" spans="2:8" x14ac:dyDescent="0.25">
      <c r="B1671" s="67" t="s">
        <v>467</v>
      </c>
      <c r="C1671" s="67" t="s">
        <v>159</v>
      </c>
      <c r="D1671" s="67">
        <v>2012</v>
      </c>
      <c r="E1671" s="72" t="s">
        <v>468</v>
      </c>
      <c r="F1671" s="73" t="s">
        <v>468</v>
      </c>
      <c r="G1671" s="73">
        <v>6794407</v>
      </c>
      <c r="H1671" s="72" t="s">
        <v>468</v>
      </c>
    </row>
    <row r="1672" spans="2:8" x14ac:dyDescent="0.25">
      <c r="B1672" s="67" t="s">
        <v>467</v>
      </c>
      <c r="C1672" s="67" t="s">
        <v>159</v>
      </c>
      <c r="D1672" s="67">
        <v>2013</v>
      </c>
      <c r="E1672" s="72" t="s">
        <v>468</v>
      </c>
      <c r="F1672" s="73" t="s">
        <v>468</v>
      </c>
      <c r="G1672" s="73">
        <v>6973710</v>
      </c>
      <c r="H1672" s="72" t="s">
        <v>468</v>
      </c>
    </row>
    <row r="1673" spans="2:8" x14ac:dyDescent="0.25">
      <c r="B1673" s="67" t="s">
        <v>467</v>
      </c>
      <c r="C1673" s="67" t="s">
        <v>159</v>
      </c>
      <c r="D1673" s="67">
        <v>2014</v>
      </c>
      <c r="E1673" s="72" t="s">
        <v>468</v>
      </c>
      <c r="F1673" s="73" t="s">
        <v>468</v>
      </c>
      <c r="G1673" s="73">
        <v>7173730</v>
      </c>
      <c r="H1673" s="72" t="s">
        <v>468</v>
      </c>
    </row>
    <row r="1674" spans="2:8" x14ac:dyDescent="0.25">
      <c r="B1674" s="67" t="s">
        <v>467</v>
      </c>
      <c r="C1674" s="67" t="s">
        <v>159</v>
      </c>
      <c r="D1674" s="67">
        <v>2015</v>
      </c>
      <c r="E1674" s="72" t="s">
        <v>468</v>
      </c>
      <c r="F1674" s="73" t="s">
        <v>468</v>
      </c>
      <c r="G1674" s="73">
        <v>7258314</v>
      </c>
      <c r="H1674" s="72" t="s">
        <v>468</v>
      </c>
    </row>
    <row r="1675" spans="2:8" x14ac:dyDescent="0.25">
      <c r="B1675" s="67" t="s">
        <v>467</v>
      </c>
      <c r="C1675" s="67" t="s">
        <v>159</v>
      </c>
      <c r="D1675" s="67">
        <v>2016</v>
      </c>
      <c r="E1675" s="72" t="s">
        <v>468</v>
      </c>
      <c r="F1675" s="73" t="s">
        <v>468</v>
      </c>
      <c r="G1675" s="73">
        <v>7348911</v>
      </c>
      <c r="H1675" s="72" t="s">
        <v>468</v>
      </c>
    </row>
    <row r="1676" spans="2:8" x14ac:dyDescent="0.25">
      <c r="B1676" s="67" t="s">
        <v>467</v>
      </c>
      <c r="C1676" s="67" t="s">
        <v>159</v>
      </c>
      <c r="D1676" s="67">
        <v>2017</v>
      </c>
      <c r="E1676" s="72" t="s">
        <v>468</v>
      </c>
      <c r="F1676" s="73" t="s">
        <v>468</v>
      </c>
      <c r="G1676" s="73">
        <v>7408771</v>
      </c>
      <c r="H1676" s="72" t="s">
        <v>468</v>
      </c>
    </row>
    <row r="1677" spans="2:8" x14ac:dyDescent="0.25">
      <c r="B1677" s="67" t="s">
        <v>467</v>
      </c>
      <c r="C1677" s="67" t="s">
        <v>159</v>
      </c>
      <c r="D1677" s="67">
        <v>2018</v>
      </c>
      <c r="E1677" s="72" t="s">
        <v>468</v>
      </c>
      <c r="F1677" s="73" t="s">
        <v>468</v>
      </c>
      <c r="G1677" s="73">
        <v>7552902</v>
      </c>
      <c r="H1677" s="72" t="s">
        <v>468</v>
      </c>
    </row>
    <row r="1678" spans="2:8" x14ac:dyDescent="0.25">
      <c r="B1678" s="67" t="s">
        <v>467</v>
      </c>
      <c r="C1678" s="67" t="s">
        <v>159</v>
      </c>
      <c r="D1678" s="67">
        <v>2019</v>
      </c>
      <c r="E1678" s="72" t="s">
        <v>468</v>
      </c>
      <c r="F1678" s="73" t="s">
        <v>468</v>
      </c>
      <c r="G1678" s="73">
        <v>7460380</v>
      </c>
      <c r="H1678" s="72" t="s">
        <v>468</v>
      </c>
    </row>
    <row r="1679" spans="2:8" x14ac:dyDescent="0.25">
      <c r="B1679" s="67" t="s">
        <v>467</v>
      </c>
      <c r="C1679" s="67" t="s">
        <v>159</v>
      </c>
      <c r="D1679" s="67">
        <v>2020</v>
      </c>
      <c r="E1679" s="72" t="s">
        <v>468</v>
      </c>
      <c r="F1679" s="73" t="s">
        <v>468</v>
      </c>
      <c r="G1679" s="73">
        <v>6400888</v>
      </c>
      <c r="H1679" s="72" t="s">
        <v>468</v>
      </c>
    </row>
    <row r="1680" spans="2:8" x14ac:dyDescent="0.25">
      <c r="B1680" s="67" t="s">
        <v>460</v>
      </c>
      <c r="C1680" s="67" t="s">
        <v>108</v>
      </c>
      <c r="D1680" s="67">
        <v>2021</v>
      </c>
      <c r="E1680" s="72">
        <v>0.64423263662531771</v>
      </c>
      <c r="F1680" s="73">
        <v>633774.80823497893</v>
      </c>
      <c r="G1680" s="73">
        <v>6811660</v>
      </c>
      <c r="H1680" s="72">
        <v>9.3042636924770022E-2</v>
      </c>
    </row>
    <row r="1681" spans="2:8" x14ac:dyDescent="0.25">
      <c r="B1681" s="67" t="s">
        <v>461</v>
      </c>
      <c r="C1681" s="67" t="s">
        <v>111</v>
      </c>
      <c r="D1681" s="67">
        <v>2021</v>
      </c>
      <c r="E1681" s="72">
        <v>0.20909757887013941</v>
      </c>
      <c r="F1681" s="73">
        <v>268671.36096845195</v>
      </c>
      <c r="G1681" s="73">
        <v>6811660</v>
      </c>
      <c r="H1681" s="72">
        <v>3.9442861353686465E-2</v>
      </c>
    </row>
    <row r="1682" spans="2:8" x14ac:dyDescent="0.25">
      <c r="B1682" s="67" t="s">
        <v>461</v>
      </c>
      <c r="C1682" s="67" t="s">
        <v>113</v>
      </c>
      <c r="D1682" s="67">
        <v>2021</v>
      </c>
      <c r="E1682" s="72">
        <v>0</v>
      </c>
      <c r="F1682" s="73">
        <v>0</v>
      </c>
      <c r="G1682" s="73">
        <v>6811660</v>
      </c>
      <c r="H1682" s="72">
        <v>0</v>
      </c>
    </row>
    <row r="1683" spans="2:8" x14ac:dyDescent="0.25">
      <c r="B1683" s="67" t="s">
        <v>461</v>
      </c>
      <c r="C1683" s="67" t="s">
        <v>114</v>
      </c>
      <c r="D1683" s="67">
        <v>2021</v>
      </c>
      <c r="E1683" s="72">
        <v>0</v>
      </c>
      <c r="F1683" s="73">
        <v>0</v>
      </c>
      <c r="G1683" s="73">
        <v>6811660</v>
      </c>
      <c r="H1683" s="72">
        <v>0</v>
      </c>
    </row>
    <row r="1684" spans="2:8" x14ac:dyDescent="0.25">
      <c r="B1684" s="67" t="s">
        <v>461</v>
      </c>
      <c r="C1684" s="67" t="s">
        <v>124</v>
      </c>
      <c r="D1684" s="67">
        <v>2021</v>
      </c>
      <c r="E1684" s="72">
        <v>0</v>
      </c>
      <c r="F1684" s="73">
        <v>0</v>
      </c>
      <c r="G1684" s="73">
        <v>6811660</v>
      </c>
      <c r="H1684" s="72">
        <v>0</v>
      </c>
    </row>
    <row r="1685" spans="2:8" x14ac:dyDescent="0.25">
      <c r="B1685" s="67" t="s">
        <v>461</v>
      </c>
      <c r="C1685" s="67" t="s">
        <v>134</v>
      </c>
      <c r="D1685" s="67">
        <v>2021</v>
      </c>
      <c r="E1685" s="72">
        <v>0.43837123991195892</v>
      </c>
      <c r="F1685" s="73">
        <v>563267.15150403522</v>
      </c>
      <c r="G1685" s="73">
        <v>6811660</v>
      </c>
      <c r="H1685" s="72">
        <v>8.2691612837991799E-2</v>
      </c>
    </row>
    <row r="1686" spans="2:8" x14ac:dyDescent="0.25">
      <c r="B1686" s="67" t="s">
        <v>461</v>
      </c>
      <c r="C1686" s="67" t="s">
        <v>136</v>
      </c>
      <c r="D1686" s="67">
        <v>2021</v>
      </c>
      <c r="E1686" s="72">
        <v>0</v>
      </c>
      <c r="F1686" s="73">
        <v>0</v>
      </c>
      <c r="G1686" s="73">
        <v>6811660</v>
      </c>
      <c r="H1686" s="72">
        <v>0</v>
      </c>
    </row>
    <row r="1687" spans="2:8" x14ac:dyDescent="0.25">
      <c r="B1687" s="67" t="s">
        <v>461</v>
      </c>
      <c r="C1687" s="67" t="s">
        <v>137</v>
      </c>
      <c r="D1687" s="67">
        <v>2021</v>
      </c>
      <c r="E1687" s="72">
        <v>0</v>
      </c>
      <c r="F1687" s="73">
        <v>0</v>
      </c>
      <c r="G1687" s="73">
        <v>6811660</v>
      </c>
      <c r="H1687" s="72">
        <v>0</v>
      </c>
    </row>
    <row r="1688" spans="2:8" x14ac:dyDescent="0.25">
      <c r="B1688" s="67" t="s">
        <v>461</v>
      </c>
      <c r="C1688" s="67" t="s">
        <v>142</v>
      </c>
      <c r="D1688" s="67">
        <v>2021</v>
      </c>
      <c r="E1688" s="72">
        <v>0.32526290046466128</v>
      </c>
      <c r="F1688" s="73">
        <v>417933.22817314748</v>
      </c>
      <c r="G1688" s="73">
        <v>6811660</v>
      </c>
      <c r="H1688" s="72">
        <v>6.13555621057345E-2</v>
      </c>
    </row>
    <row r="1689" spans="2:8" x14ac:dyDescent="0.25">
      <c r="B1689" s="67" t="s">
        <v>461</v>
      </c>
      <c r="C1689" s="67" t="s">
        <v>150</v>
      </c>
      <c r="D1689" s="67">
        <v>2021</v>
      </c>
      <c r="E1689" s="72">
        <v>0</v>
      </c>
      <c r="F1689" s="73">
        <v>0</v>
      </c>
      <c r="G1689" s="73">
        <v>6811660</v>
      </c>
      <c r="H1689" s="72">
        <v>0</v>
      </c>
    </row>
    <row r="1690" spans="2:8" x14ac:dyDescent="0.25">
      <c r="B1690" s="67" t="s">
        <v>461</v>
      </c>
      <c r="C1690" s="67" t="s">
        <v>152</v>
      </c>
      <c r="D1690" s="67">
        <v>2021</v>
      </c>
      <c r="E1690" s="72">
        <v>2.72682807532404E-2</v>
      </c>
      <c r="F1690" s="73">
        <v>35037.259354365371</v>
      </c>
      <c r="G1690" s="73">
        <v>6811660</v>
      </c>
      <c r="H1690" s="72">
        <v>5.143718176533381E-3</v>
      </c>
    </row>
    <row r="1691" spans="2:8" x14ac:dyDescent="0.25">
      <c r="B1691" s="67" t="s">
        <v>463</v>
      </c>
      <c r="C1691" s="67" t="s">
        <v>117</v>
      </c>
      <c r="D1691" s="67">
        <v>2021</v>
      </c>
      <c r="E1691" s="72">
        <v>0.24832836508673639</v>
      </c>
      <c r="F1691" s="73">
        <v>410610.20668582339</v>
      </c>
      <c r="G1691" s="73">
        <v>6811660</v>
      </c>
      <c r="H1691" s="72">
        <v>6.0280490612541343E-2</v>
      </c>
    </row>
    <row r="1692" spans="2:8" x14ac:dyDescent="0.25">
      <c r="B1692" s="67" t="s">
        <v>463</v>
      </c>
      <c r="C1692" s="67" t="s">
        <v>118</v>
      </c>
      <c r="D1692" s="67">
        <v>2021</v>
      </c>
      <c r="E1692" s="72">
        <v>0.11073797861405618</v>
      </c>
      <c r="F1692" s="73">
        <v>183104.91542440606</v>
      </c>
      <c r="G1692" s="73">
        <v>6811660</v>
      </c>
      <c r="H1692" s="72">
        <v>2.6881100264018767E-2</v>
      </c>
    </row>
    <row r="1693" spans="2:8" x14ac:dyDescent="0.25">
      <c r="B1693" s="67" t="s">
        <v>463</v>
      </c>
      <c r="C1693" s="67" t="s">
        <v>120</v>
      </c>
      <c r="D1693" s="67">
        <v>2021</v>
      </c>
      <c r="E1693" s="72">
        <v>9.6412237525562494E-2</v>
      </c>
      <c r="F1693" s="73">
        <v>159417.345511805</v>
      </c>
      <c r="G1693" s="73">
        <v>6811660</v>
      </c>
      <c r="H1693" s="72">
        <v>2.340359699571103E-2</v>
      </c>
    </row>
    <row r="1694" spans="2:8" x14ac:dyDescent="0.25">
      <c r="B1694" s="67" t="s">
        <v>463</v>
      </c>
      <c r="C1694" s="67" t="s">
        <v>121</v>
      </c>
      <c r="D1694" s="67">
        <v>2021</v>
      </c>
      <c r="E1694" s="72">
        <v>6.9479844279194375E-2</v>
      </c>
      <c r="F1694" s="73">
        <v>114884.71407611507</v>
      </c>
      <c r="G1694" s="73">
        <v>6811660</v>
      </c>
      <c r="H1694" s="72">
        <v>1.68658908512925E-2</v>
      </c>
    </row>
    <row r="1695" spans="2:8" x14ac:dyDescent="0.25">
      <c r="B1695" s="67" t="s">
        <v>463</v>
      </c>
      <c r="C1695" s="67" t="s">
        <v>126</v>
      </c>
      <c r="D1695" s="67">
        <v>2021</v>
      </c>
      <c r="E1695" s="72">
        <v>3.3426729206485262E-2</v>
      </c>
      <c r="F1695" s="73">
        <v>55270.996462735762</v>
      </c>
      <c r="G1695" s="73">
        <v>6811660</v>
      </c>
      <c r="H1695" s="72">
        <v>8.1141742927180391E-3</v>
      </c>
    </row>
    <row r="1696" spans="2:8" x14ac:dyDescent="0.25">
      <c r="B1696" s="67" t="s">
        <v>463</v>
      </c>
      <c r="C1696" s="67" t="s">
        <v>127</v>
      </c>
      <c r="D1696" s="67">
        <v>2021</v>
      </c>
      <c r="E1696" s="72">
        <v>0.1045779099460039</v>
      </c>
      <c r="F1696" s="73">
        <v>172919.2603619876</v>
      </c>
      <c r="G1696" s="73">
        <v>6811660</v>
      </c>
      <c r="H1696" s="72">
        <v>2.5385773858646439E-2</v>
      </c>
    </row>
    <row r="1697" spans="2:8" x14ac:dyDescent="0.25">
      <c r="B1697" s="67" t="s">
        <v>463</v>
      </c>
      <c r="C1697" s="67" t="s">
        <v>129</v>
      </c>
      <c r="D1697" s="67">
        <v>2021</v>
      </c>
      <c r="E1697" s="72">
        <v>0</v>
      </c>
      <c r="F1697" s="73">
        <v>0</v>
      </c>
      <c r="G1697" s="73">
        <v>6811660</v>
      </c>
      <c r="H1697" s="72">
        <v>0</v>
      </c>
    </row>
    <row r="1698" spans="2:8" x14ac:dyDescent="0.25">
      <c r="B1698" s="67" t="s">
        <v>463</v>
      </c>
      <c r="C1698" s="67" t="s">
        <v>131</v>
      </c>
      <c r="D1698" s="67">
        <v>2021</v>
      </c>
      <c r="E1698" s="72">
        <v>0</v>
      </c>
      <c r="F1698" s="73">
        <v>0</v>
      </c>
      <c r="G1698" s="73">
        <v>6811660</v>
      </c>
      <c r="H1698" s="72">
        <v>0</v>
      </c>
    </row>
    <row r="1699" spans="2:8" x14ac:dyDescent="0.25">
      <c r="B1699" s="67" t="s">
        <v>463</v>
      </c>
      <c r="C1699" s="67" t="s">
        <v>138</v>
      </c>
      <c r="D1699" s="67">
        <v>2021</v>
      </c>
      <c r="E1699" s="72">
        <v>1.6952126954717525E-2</v>
      </c>
      <c r="F1699" s="73">
        <v>28030.291063244564</v>
      </c>
      <c r="G1699" s="73">
        <v>6811660</v>
      </c>
      <c r="H1699" s="72">
        <v>4.1150455341641481E-3</v>
      </c>
    </row>
    <row r="1700" spans="2:8" x14ac:dyDescent="0.25">
      <c r="B1700" s="67" t="s">
        <v>463</v>
      </c>
      <c r="C1700" s="67" t="s">
        <v>139</v>
      </c>
      <c r="D1700" s="67">
        <v>2021</v>
      </c>
      <c r="E1700" s="72">
        <v>0.14344842076611675</v>
      </c>
      <c r="F1700" s="73">
        <v>237191.53339151174</v>
      </c>
      <c r="G1700" s="73">
        <v>6811660</v>
      </c>
      <c r="H1700" s="72">
        <v>3.4821399393321413E-2</v>
      </c>
    </row>
    <row r="1701" spans="2:8" x14ac:dyDescent="0.25">
      <c r="B1701" s="67" t="s">
        <v>463</v>
      </c>
      <c r="C1701" s="67" t="s">
        <v>140</v>
      </c>
      <c r="D1701" s="67">
        <v>2021</v>
      </c>
      <c r="E1701" s="72">
        <v>0.12458619499960007</v>
      </c>
      <c r="F1701" s="73">
        <v>206002.89967325371</v>
      </c>
      <c r="G1701" s="73">
        <v>6811660</v>
      </c>
      <c r="H1701" s="72">
        <v>3.0242686756716236E-2</v>
      </c>
    </row>
    <row r="1702" spans="2:8" x14ac:dyDescent="0.25">
      <c r="B1702" s="67" t="s">
        <v>463</v>
      </c>
      <c r="C1702" s="67" t="s">
        <v>146</v>
      </c>
      <c r="D1702" s="67">
        <v>2021</v>
      </c>
      <c r="E1702" s="72">
        <v>4.2977223265481056E-2</v>
      </c>
      <c r="F1702" s="73">
        <v>71062.709737803132</v>
      </c>
      <c r="G1702" s="73">
        <v>6811660</v>
      </c>
      <c r="H1702" s="72">
        <v>1.0432509804923195E-2</v>
      </c>
    </row>
    <row r="1703" spans="2:8" x14ac:dyDescent="0.25">
      <c r="B1703" s="67" t="s">
        <v>463</v>
      </c>
      <c r="C1703" s="67" t="s">
        <v>153</v>
      </c>
      <c r="D1703" s="67">
        <v>2021</v>
      </c>
      <c r="E1703" s="72">
        <v>9.0729693560460001E-3</v>
      </c>
      <c r="F1703" s="73">
        <v>15002.127611313994</v>
      </c>
      <c r="G1703" s="73">
        <v>6811660</v>
      </c>
      <c r="H1703" s="72">
        <v>2.2024187365948969E-3</v>
      </c>
    </row>
    <row r="1704" spans="2:8" x14ac:dyDescent="0.25">
      <c r="B1704" s="67" t="s">
        <v>464</v>
      </c>
      <c r="C1704" s="67" t="s">
        <v>104</v>
      </c>
      <c r="D1704" s="67">
        <v>2021</v>
      </c>
      <c r="E1704" s="72">
        <v>1.4315893102528867E-2</v>
      </c>
      <c r="F1704" s="73">
        <v>38004.67342125233</v>
      </c>
      <c r="G1704" s="73">
        <v>6811660</v>
      </c>
      <c r="H1704" s="72">
        <v>5.579355608067979E-3</v>
      </c>
    </row>
    <row r="1705" spans="2:8" x14ac:dyDescent="0.25">
      <c r="B1705" s="67" t="s">
        <v>464</v>
      </c>
      <c r="C1705" s="67" t="s">
        <v>107</v>
      </c>
      <c r="D1705" s="67">
        <v>2021</v>
      </c>
      <c r="E1705" s="72">
        <v>9.2807186660376975E-3</v>
      </c>
      <c r="F1705" s="73">
        <v>24637.700176384929</v>
      </c>
      <c r="G1705" s="73">
        <v>6811660</v>
      </c>
      <c r="H1705" s="72">
        <v>3.6169891298721501E-3</v>
      </c>
    </row>
    <row r="1706" spans="2:8" x14ac:dyDescent="0.25">
      <c r="B1706" s="67" t="s">
        <v>464</v>
      </c>
      <c r="C1706" s="67" t="s">
        <v>122</v>
      </c>
      <c r="D1706" s="67">
        <v>2021</v>
      </c>
      <c r="E1706" s="72">
        <v>0.3245719588982095</v>
      </c>
      <c r="F1706" s="73">
        <v>861647.34615429584</v>
      </c>
      <c r="G1706" s="73">
        <v>6811660</v>
      </c>
      <c r="H1706" s="72">
        <v>0.12649594168738543</v>
      </c>
    </row>
    <row r="1707" spans="2:8" x14ac:dyDescent="0.25">
      <c r="B1707" s="67" t="s">
        <v>464</v>
      </c>
      <c r="C1707" s="67" t="s">
        <v>128</v>
      </c>
      <c r="D1707" s="67">
        <v>2021</v>
      </c>
      <c r="E1707" s="72">
        <v>4.0398301782308181E-2</v>
      </c>
      <c r="F1707" s="73">
        <v>107246.13930922739</v>
      </c>
      <c r="G1707" s="73">
        <v>6811660</v>
      </c>
      <c r="H1707" s="72">
        <v>1.574449389858381E-2</v>
      </c>
    </row>
    <row r="1708" spans="2:8" x14ac:dyDescent="0.25">
      <c r="B1708" s="67" t="s">
        <v>464</v>
      </c>
      <c r="C1708" s="67" t="s">
        <v>135</v>
      </c>
      <c r="D1708" s="67">
        <v>2021</v>
      </c>
      <c r="E1708" s="72">
        <v>1.1280431527780627E-2</v>
      </c>
      <c r="F1708" s="73">
        <v>29946.375904998258</v>
      </c>
      <c r="G1708" s="73">
        <v>6811660</v>
      </c>
      <c r="H1708" s="72">
        <v>4.3963403788501269E-3</v>
      </c>
    </row>
    <row r="1709" spans="2:8" x14ac:dyDescent="0.25">
      <c r="B1709" s="67" t="s">
        <v>464</v>
      </c>
      <c r="C1709" s="67" t="s">
        <v>147</v>
      </c>
      <c r="D1709" s="67">
        <v>2021</v>
      </c>
      <c r="E1709" s="72">
        <v>0.60015269602313515</v>
      </c>
      <c r="F1709" s="73">
        <v>1593236.7650338414</v>
      </c>
      <c r="G1709" s="73">
        <v>6811660</v>
      </c>
      <c r="H1709" s="72">
        <v>0.23389845720923261</v>
      </c>
    </row>
    <row r="1710" spans="2:8" x14ac:dyDescent="0.25">
      <c r="B1710" s="67" t="s">
        <v>465</v>
      </c>
      <c r="C1710" s="67" t="s">
        <v>109</v>
      </c>
      <c r="D1710" s="67">
        <v>2021</v>
      </c>
      <c r="E1710" s="72">
        <v>0.15685342884641157</v>
      </c>
      <c r="F1710" s="73">
        <v>36824.165783414348</v>
      </c>
      <c r="G1710" s="73">
        <v>6811660</v>
      </c>
      <c r="H1710" s="72">
        <v>5.4060487140306984E-3</v>
      </c>
    </row>
    <row r="1711" spans="2:8" x14ac:dyDescent="0.25">
      <c r="B1711" s="67" t="s">
        <v>465</v>
      </c>
      <c r="C1711" s="67" t="s">
        <v>130</v>
      </c>
      <c r="D1711" s="67">
        <v>2021</v>
      </c>
      <c r="E1711" s="72">
        <v>0.34127042140272651</v>
      </c>
      <c r="F1711" s="73">
        <v>80119.374291875298</v>
      </c>
      <c r="G1711" s="73">
        <v>6811660</v>
      </c>
      <c r="H1711" s="72">
        <v>1.1762092396255142E-2</v>
      </c>
    </row>
    <row r="1712" spans="2:8" x14ac:dyDescent="0.25">
      <c r="B1712" s="67" t="s">
        <v>465</v>
      </c>
      <c r="C1712" s="67" t="s">
        <v>466</v>
      </c>
      <c r="D1712" s="67">
        <v>2021</v>
      </c>
      <c r="E1712" s="72">
        <v>0.19165052446913489</v>
      </c>
      <c r="F1712" s="73">
        <v>44993.410328569858</v>
      </c>
      <c r="G1712" s="73">
        <v>6811660</v>
      </c>
      <c r="H1712" s="72">
        <v>6.6053517539879942E-3</v>
      </c>
    </row>
    <row r="1713" spans="2:8" x14ac:dyDescent="0.25">
      <c r="B1713" s="67" t="s">
        <v>465</v>
      </c>
      <c r="C1713" s="67" t="s">
        <v>148</v>
      </c>
      <c r="D1713" s="67">
        <v>2021</v>
      </c>
      <c r="E1713" s="72">
        <v>0.31022562528172704</v>
      </c>
      <c r="F1713" s="73">
        <v>72831.049596140496</v>
      </c>
      <c r="G1713" s="73">
        <v>6811660</v>
      </c>
      <c r="H1713" s="72">
        <v>1.0692114638155824E-2</v>
      </c>
    </row>
    <row r="1714" spans="2:8" x14ac:dyDescent="0.25">
      <c r="B1714" s="67" t="s">
        <v>460</v>
      </c>
      <c r="C1714" s="67" t="s">
        <v>105</v>
      </c>
      <c r="D1714" s="67">
        <v>2021</v>
      </c>
      <c r="E1714" s="72">
        <v>6.0510670257015571E-2</v>
      </c>
      <c r="F1714" s="73">
        <v>59528.400546733435</v>
      </c>
      <c r="G1714" s="73">
        <v>6811660</v>
      </c>
      <c r="H1714" s="72">
        <v>8.7391914080757749E-3</v>
      </c>
    </row>
    <row r="1715" spans="2:8" x14ac:dyDescent="0.25">
      <c r="B1715" s="67" t="s">
        <v>460</v>
      </c>
      <c r="C1715" s="67" t="s">
        <v>106</v>
      </c>
      <c r="D1715" s="67">
        <v>2021</v>
      </c>
      <c r="E1715" s="72">
        <v>0</v>
      </c>
      <c r="F1715" s="73">
        <v>0</v>
      </c>
      <c r="G1715" s="73">
        <v>6811660</v>
      </c>
      <c r="H1715" s="72">
        <v>0</v>
      </c>
    </row>
    <row r="1716" spans="2:8" x14ac:dyDescent="0.25">
      <c r="B1716" s="67" t="s">
        <v>460</v>
      </c>
      <c r="C1716" s="67" t="s">
        <v>115</v>
      </c>
      <c r="D1716" s="67">
        <v>2021</v>
      </c>
      <c r="E1716" s="72">
        <v>5.4356418166320322E-2</v>
      </c>
      <c r="F1716" s="73">
        <v>53474.050430226445</v>
      </c>
      <c r="G1716" s="73">
        <v>6811660</v>
      </c>
      <c r="H1716" s="72">
        <v>7.8503698702264129E-3</v>
      </c>
    </row>
    <row r="1717" spans="2:8" x14ac:dyDescent="0.25">
      <c r="B1717" s="67" t="s">
        <v>460</v>
      </c>
      <c r="C1717" s="67" t="s">
        <v>132</v>
      </c>
      <c r="D1717" s="67">
        <v>2021</v>
      </c>
      <c r="E1717" s="72">
        <v>7.3703617852637722E-4</v>
      </c>
      <c r="F1717" s="73">
        <v>725.07187024035852</v>
      </c>
      <c r="G1717" s="73">
        <v>6811660</v>
      </c>
      <c r="H1717" s="72">
        <v>1.0644569315561236E-4</v>
      </c>
    </row>
    <row r="1718" spans="2:8" x14ac:dyDescent="0.25">
      <c r="B1718" s="67" t="s">
        <v>460</v>
      </c>
      <c r="C1718" s="67" t="s">
        <v>141</v>
      </c>
      <c r="D1718" s="67">
        <v>2021</v>
      </c>
      <c r="E1718" s="72">
        <v>0</v>
      </c>
      <c r="F1718" s="73">
        <v>0</v>
      </c>
      <c r="G1718" s="73">
        <v>6811660</v>
      </c>
      <c r="H1718" s="72">
        <v>0</v>
      </c>
    </row>
    <row r="1719" spans="2:8" x14ac:dyDescent="0.25">
      <c r="B1719" s="67" t="s">
        <v>460</v>
      </c>
      <c r="C1719" s="67" t="s">
        <v>151</v>
      </c>
      <c r="D1719" s="67">
        <v>2021</v>
      </c>
      <c r="E1719" s="72">
        <v>0.24016323877282003</v>
      </c>
      <c r="F1719" s="73">
        <v>236264.66891782085</v>
      </c>
      <c r="G1719" s="73">
        <v>6811660</v>
      </c>
      <c r="H1719" s="72">
        <v>3.4685329114756296E-2</v>
      </c>
    </row>
    <row r="1720" spans="2:8" x14ac:dyDescent="0.25">
      <c r="B1720" s="67" t="s">
        <v>467</v>
      </c>
      <c r="C1720" s="67" t="s">
        <v>156</v>
      </c>
      <c r="D1720" s="67">
        <v>2021</v>
      </c>
      <c r="E1720" s="72" t="s">
        <v>468</v>
      </c>
      <c r="F1720" s="73" t="s">
        <v>468</v>
      </c>
      <c r="G1720" s="73">
        <v>6811660</v>
      </c>
      <c r="H1720" s="72" t="s">
        <v>468</v>
      </c>
    </row>
    <row r="1721" spans="2:8" x14ac:dyDescent="0.25">
      <c r="B1721" s="67" t="s">
        <v>467</v>
      </c>
      <c r="C1721" s="67" t="s">
        <v>158</v>
      </c>
      <c r="D1721" s="67">
        <v>2021</v>
      </c>
      <c r="E1721" s="72" t="s">
        <v>468</v>
      </c>
      <c r="F1721" s="73" t="s">
        <v>468</v>
      </c>
      <c r="G1721" s="73">
        <v>6811660</v>
      </c>
      <c r="H1721" s="72" t="s">
        <v>468</v>
      </c>
    </row>
    <row r="1722" spans="2:8" x14ac:dyDescent="0.25">
      <c r="B1722" s="67" t="s">
        <v>467</v>
      </c>
      <c r="C1722" s="67" t="s">
        <v>159</v>
      </c>
      <c r="D1722" s="67">
        <v>2021</v>
      </c>
      <c r="E1722" s="72" t="s">
        <v>468</v>
      </c>
      <c r="F1722" s="73" t="s">
        <v>468</v>
      </c>
      <c r="G1722" s="73">
        <v>6811660</v>
      </c>
      <c r="H1722" s="72" t="s">
        <v>468</v>
      </c>
    </row>
    <row r="1723" spans="2:8" x14ac:dyDescent="0.25">
      <c r="B1723" s="67" t="s">
        <v>460</v>
      </c>
      <c r="C1723" s="67" t="s">
        <v>108</v>
      </c>
      <c r="D1723" s="67">
        <v>2022</v>
      </c>
      <c r="E1723" s="72">
        <v>0.65802657946482324</v>
      </c>
      <c r="F1723" s="73">
        <v>658632.62194451038</v>
      </c>
      <c r="G1723" s="73">
        <v>7079773</v>
      </c>
      <c r="H1723" s="72">
        <v>9.3030189236930391E-2</v>
      </c>
    </row>
    <row r="1724" spans="2:8" x14ac:dyDescent="0.25">
      <c r="B1724" s="67" t="s">
        <v>461</v>
      </c>
      <c r="C1724" s="67" t="s">
        <v>111</v>
      </c>
      <c r="D1724" s="67">
        <v>2022</v>
      </c>
      <c r="E1724" s="72">
        <v>0.20909757887013941</v>
      </c>
      <c r="F1724" s="73">
        <v>276883.04108584009</v>
      </c>
      <c r="G1724" s="73">
        <v>7079773</v>
      </c>
      <c r="H1724" s="72">
        <v>3.9109028084069943E-2</v>
      </c>
    </row>
    <row r="1725" spans="2:8" x14ac:dyDescent="0.25">
      <c r="B1725" s="67" t="s">
        <v>461</v>
      </c>
      <c r="C1725" s="67" t="s">
        <v>113</v>
      </c>
      <c r="D1725" s="67">
        <v>2022</v>
      </c>
      <c r="E1725" s="72">
        <v>0</v>
      </c>
      <c r="F1725" s="73">
        <v>0</v>
      </c>
      <c r="G1725" s="73">
        <v>7079773</v>
      </c>
      <c r="H1725" s="72">
        <v>0</v>
      </c>
    </row>
    <row r="1726" spans="2:8" x14ac:dyDescent="0.25">
      <c r="B1726" s="67" t="s">
        <v>461</v>
      </c>
      <c r="C1726" s="67" t="s">
        <v>114</v>
      </c>
      <c r="D1726" s="67">
        <v>2022</v>
      </c>
      <c r="E1726" s="72">
        <v>0</v>
      </c>
      <c r="F1726" s="73">
        <v>0</v>
      </c>
      <c r="G1726" s="73">
        <v>7079773</v>
      </c>
      <c r="H1726" s="72">
        <v>0</v>
      </c>
    </row>
    <row r="1727" spans="2:8" x14ac:dyDescent="0.25">
      <c r="B1727" s="67" t="s">
        <v>461</v>
      </c>
      <c r="C1727" s="67" t="s">
        <v>124</v>
      </c>
      <c r="D1727" s="67">
        <v>2022</v>
      </c>
      <c r="E1727" s="72">
        <v>0</v>
      </c>
      <c r="F1727" s="73">
        <v>0</v>
      </c>
      <c r="G1727" s="73">
        <v>7079773</v>
      </c>
      <c r="H1727" s="72">
        <v>0</v>
      </c>
    </row>
    <row r="1728" spans="2:8" x14ac:dyDescent="0.25">
      <c r="B1728" s="67" t="s">
        <v>461</v>
      </c>
      <c r="C1728" s="67" t="s">
        <v>134</v>
      </c>
      <c r="D1728" s="67">
        <v>2022</v>
      </c>
      <c r="E1728" s="72">
        <v>0.43837123991195892</v>
      </c>
      <c r="F1728" s="73">
        <v>580482.86683785764</v>
      </c>
      <c r="G1728" s="73">
        <v>7079773</v>
      </c>
      <c r="H1728" s="72">
        <v>8.1991734316602755E-2</v>
      </c>
    </row>
    <row r="1729" spans="2:8" x14ac:dyDescent="0.25">
      <c r="B1729" s="67" t="s">
        <v>461</v>
      </c>
      <c r="C1729" s="67" t="s">
        <v>136</v>
      </c>
      <c r="D1729" s="67">
        <v>2022</v>
      </c>
      <c r="E1729" s="72">
        <v>0</v>
      </c>
      <c r="F1729" s="73">
        <v>0</v>
      </c>
      <c r="G1729" s="73">
        <v>7079773</v>
      </c>
      <c r="H1729" s="72">
        <v>0</v>
      </c>
    </row>
    <row r="1730" spans="2:8" x14ac:dyDescent="0.25">
      <c r="B1730" s="67" t="s">
        <v>461</v>
      </c>
      <c r="C1730" s="67" t="s">
        <v>137</v>
      </c>
      <c r="D1730" s="67">
        <v>2022</v>
      </c>
      <c r="E1730" s="72">
        <v>0</v>
      </c>
      <c r="F1730" s="73">
        <v>0</v>
      </c>
      <c r="G1730" s="73">
        <v>7079773</v>
      </c>
      <c r="H1730" s="72">
        <v>0</v>
      </c>
    </row>
    <row r="1731" spans="2:8" x14ac:dyDescent="0.25">
      <c r="B1731" s="67" t="s">
        <v>461</v>
      </c>
      <c r="C1731" s="67" t="s">
        <v>142</v>
      </c>
      <c r="D1731" s="67">
        <v>2022</v>
      </c>
      <c r="E1731" s="72">
        <v>0.32526290046466128</v>
      </c>
      <c r="F1731" s="73">
        <v>430706.95280019561</v>
      </c>
      <c r="G1731" s="73">
        <v>7079773</v>
      </c>
      <c r="H1731" s="72">
        <v>6.0836265908553226E-2</v>
      </c>
    </row>
    <row r="1732" spans="2:8" x14ac:dyDescent="0.25">
      <c r="B1732" s="67" t="s">
        <v>461</v>
      </c>
      <c r="C1732" s="67" t="s">
        <v>150</v>
      </c>
      <c r="D1732" s="67">
        <v>2022</v>
      </c>
      <c r="E1732" s="72">
        <v>0</v>
      </c>
      <c r="F1732" s="73">
        <v>0</v>
      </c>
      <c r="G1732" s="73">
        <v>7079773</v>
      </c>
      <c r="H1732" s="72">
        <v>0</v>
      </c>
    </row>
    <row r="1733" spans="2:8" x14ac:dyDescent="0.25">
      <c r="B1733" s="67" t="s">
        <v>461</v>
      </c>
      <c r="C1733" s="67" t="s">
        <v>152</v>
      </c>
      <c r="D1733" s="67">
        <v>2022</v>
      </c>
      <c r="E1733" s="72">
        <v>2.72682807532404E-2</v>
      </c>
      <c r="F1733" s="73">
        <v>36108.139276106624</v>
      </c>
      <c r="G1733" s="73">
        <v>7079773</v>
      </c>
      <c r="H1733" s="72">
        <v>5.1001831945892365E-3</v>
      </c>
    </row>
    <row r="1734" spans="2:8" x14ac:dyDescent="0.25">
      <c r="B1734" s="67" t="s">
        <v>463</v>
      </c>
      <c r="C1734" s="67" t="s">
        <v>117</v>
      </c>
      <c r="D1734" s="67">
        <v>2022</v>
      </c>
      <c r="E1734" s="72">
        <v>0.24781359863615732</v>
      </c>
      <c r="F1734" s="73">
        <v>415722.42834167072</v>
      </c>
      <c r="G1734" s="73">
        <v>7079773</v>
      </c>
      <c r="H1734" s="72">
        <v>5.8719739791328156E-2</v>
      </c>
    </row>
    <row r="1735" spans="2:8" x14ac:dyDescent="0.25">
      <c r="B1735" s="67" t="s">
        <v>463</v>
      </c>
      <c r="C1735" s="67" t="s">
        <v>118</v>
      </c>
      <c r="D1735" s="67">
        <v>2022</v>
      </c>
      <c r="E1735" s="72">
        <v>0.11134236287412452</v>
      </c>
      <c r="F1735" s="73">
        <v>186783.60560547921</v>
      </c>
      <c r="G1735" s="73">
        <v>7079773</v>
      </c>
      <c r="H1735" s="72">
        <v>2.6382711084872244E-2</v>
      </c>
    </row>
    <row r="1736" spans="2:8" x14ac:dyDescent="0.25">
      <c r="B1736" s="67" t="s">
        <v>463</v>
      </c>
      <c r="C1736" s="67" t="s">
        <v>120</v>
      </c>
      <c r="D1736" s="67">
        <v>2022</v>
      </c>
      <c r="E1736" s="72">
        <v>9.6307689008605021E-2</v>
      </c>
      <c r="F1736" s="73">
        <v>161562.02308096446</v>
      </c>
      <c r="G1736" s="73">
        <v>7079773</v>
      </c>
      <c r="H1736" s="72">
        <v>2.2820226450899549E-2</v>
      </c>
    </row>
    <row r="1737" spans="2:8" x14ac:dyDescent="0.25">
      <c r="B1737" s="67" t="s">
        <v>463</v>
      </c>
      <c r="C1737" s="67" t="s">
        <v>121</v>
      </c>
      <c r="D1737" s="67">
        <v>2022</v>
      </c>
      <c r="E1737" s="72">
        <v>6.9335817668243593E-2</v>
      </c>
      <c r="F1737" s="73">
        <v>116315.06362335639</v>
      </c>
      <c r="G1737" s="73">
        <v>7079773</v>
      </c>
      <c r="H1737" s="72">
        <v>1.642920805841605E-2</v>
      </c>
    </row>
    <row r="1738" spans="2:8" x14ac:dyDescent="0.25">
      <c r="B1738" s="67" t="s">
        <v>463</v>
      </c>
      <c r="C1738" s="67" t="s">
        <v>126</v>
      </c>
      <c r="D1738" s="67">
        <v>2022</v>
      </c>
      <c r="E1738" s="72">
        <v>3.3357438053450532E-2</v>
      </c>
      <c r="F1738" s="73">
        <v>55959.137138384525</v>
      </c>
      <c r="G1738" s="73">
        <v>7079773</v>
      </c>
      <c r="H1738" s="72">
        <v>7.9040863511279993E-3</v>
      </c>
    </row>
    <row r="1739" spans="2:8" x14ac:dyDescent="0.25">
      <c r="B1739" s="67" t="s">
        <v>463</v>
      </c>
      <c r="C1739" s="67" t="s">
        <v>127</v>
      </c>
      <c r="D1739" s="67">
        <v>2022</v>
      </c>
      <c r="E1739" s="72">
        <v>0.10459939503903416</v>
      </c>
      <c r="F1739" s="73">
        <v>175471.8657410772</v>
      </c>
      <c r="G1739" s="73">
        <v>7079773</v>
      </c>
      <c r="H1739" s="72">
        <v>2.4784956486751369E-2</v>
      </c>
    </row>
    <row r="1740" spans="2:8" x14ac:dyDescent="0.25">
      <c r="B1740" s="67" t="s">
        <v>463</v>
      </c>
      <c r="C1740" s="67" t="s">
        <v>129</v>
      </c>
      <c r="D1740" s="67">
        <v>2022</v>
      </c>
      <c r="E1740" s="72">
        <v>0</v>
      </c>
      <c r="F1740" s="73">
        <v>0</v>
      </c>
      <c r="G1740" s="73">
        <v>7079773</v>
      </c>
      <c r="H1740" s="72">
        <v>0</v>
      </c>
    </row>
    <row r="1741" spans="2:8" x14ac:dyDescent="0.25">
      <c r="B1741" s="67" t="s">
        <v>463</v>
      </c>
      <c r="C1741" s="67" t="s">
        <v>131</v>
      </c>
      <c r="D1741" s="67">
        <v>2022</v>
      </c>
      <c r="E1741" s="72">
        <v>0</v>
      </c>
      <c r="F1741" s="73">
        <v>0</v>
      </c>
      <c r="G1741" s="73">
        <v>7079773</v>
      </c>
      <c r="H1741" s="72">
        <v>0</v>
      </c>
    </row>
    <row r="1742" spans="2:8" x14ac:dyDescent="0.25">
      <c r="B1742" s="67" t="s">
        <v>463</v>
      </c>
      <c r="C1742" s="67" t="s">
        <v>138</v>
      </c>
      <c r="D1742" s="67">
        <v>2022</v>
      </c>
      <c r="E1742" s="72">
        <v>1.6916986441392768E-2</v>
      </c>
      <c r="F1742" s="73">
        <v>28379.276691609295</v>
      </c>
      <c r="G1742" s="73">
        <v>7079773</v>
      </c>
      <c r="H1742" s="72">
        <v>4.0085009352149141E-3</v>
      </c>
    </row>
    <row r="1743" spans="2:8" x14ac:dyDescent="0.25">
      <c r="B1743" s="67" t="s">
        <v>463</v>
      </c>
      <c r="C1743" s="67" t="s">
        <v>139</v>
      </c>
      <c r="D1743" s="67">
        <v>2022</v>
      </c>
      <c r="E1743" s="72">
        <v>0.14357994407863778</v>
      </c>
      <c r="F1743" s="73">
        <v>240864.11456850366</v>
      </c>
      <c r="G1743" s="73">
        <v>7079773</v>
      </c>
      <c r="H1743" s="72">
        <v>3.402144596564094E-2</v>
      </c>
    </row>
    <row r="1744" spans="2:8" x14ac:dyDescent="0.25">
      <c r="B1744" s="67" t="s">
        <v>463</v>
      </c>
      <c r="C1744" s="67" t="s">
        <v>140</v>
      </c>
      <c r="D1744" s="67">
        <v>2022</v>
      </c>
      <c r="E1744" s="72">
        <v>0.12480447180283848</v>
      </c>
      <c r="F1744" s="73">
        <v>209367.11452204152</v>
      </c>
      <c r="G1744" s="73">
        <v>7079773</v>
      </c>
      <c r="H1744" s="72">
        <v>2.9572574505148896E-2</v>
      </c>
    </row>
    <row r="1745" spans="2:8" x14ac:dyDescent="0.25">
      <c r="B1745" s="67" t="s">
        <v>463</v>
      </c>
      <c r="C1745" s="67" t="s">
        <v>146</v>
      </c>
      <c r="D1745" s="67">
        <v>2022</v>
      </c>
      <c r="E1745" s="72">
        <v>4.2888134640150677E-2</v>
      </c>
      <c r="F1745" s="73">
        <v>71947.462035065808</v>
      </c>
      <c r="G1745" s="73">
        <v>7079773</v>
      </c>
      <c r="H1745" s="72">
        <v>1.0162396737164568E-2</v>
      </c>
    </row>
    <row r="1746" spans="2:8" x14ac:dyDescent="0.25">
      <c r="B1746" s="67" t="s">
        <v>463</v>
      </c>
      <c r="C1746" s="67" t="s">
        <v>153</v>
      </c>
      <c r="D1746" s="67">
        <v>2022</v>
      </c>
      <c r="E1746" s="72">
        <v>9.0541617573651444E-3</v>
      </c>
      <c r="F1746" s="73">
        <v>15188.908651847229</v>
      </c>
      <c r="G1746" s="73">
        <v>7079773</v>
      </c>
      <c r="H1746" s="72">
        <v>2.1453948667347427E-3</v>
      </c>
    </row>
    <row r="1747" spans="2:8" x14ac:dyDescent="0.25">
      <c r="B1747" s="67" t="s">
        <v>464</v>
      </c>
      <c r="C1747" s="67" t="s">
        <v>104</v>
      </c>
      <c r="D1747" s="67">
        <v>2022</v>
      </c>
      <c r="E1747" s="72">
        <v>1.4687803501963753E-2</v>
      </c>
      <c r="F1747" s="73">
        <v>41569.171778598276</v>
      </c>
      <c r="G1747" s="73">
        <v>7079773</v>
      </c>
      <c r="H1747" s="72">
        <v>5.8715402003140888E-3</v>
      </c>
    </row>
    <row r="1748" spans="2:8" x14ac:dyDescent="0.25">
      <c r="B1748" s="67" t="s">
        <v>464</v>
      </c>
      <c r="C1748" s="67" t="s">
        <v>107</v>
      </c>
      <c r="D1748" s="67">
        <v>2022</v>
      </c>
      <c r="E1748" s="72">
        <v>9.4205968598704438E-3</v>
      </c>
      <c r="F1748" s="73">
        <v>26662.013082658712</v>
      </c>
      <c r="G1748" s="73">
        <v>7079773</v>
      </c>
      <c r="H1748" s="72">
        <v>3.7659418010519141E-3</v>
      </c>
    </row>
    <row r="1749" spans="2:8" x14ac:dyDescent="0.25">
      <c r="B1749" s="67" t="s">
        <v>464</v>
      </c>
      <c r="C1749" s="67" t="s">
        <v>122</v>
      </c>
      <c r="D1749" s="67">
        <v>2022</v>
      </c>
      <c r="E1749" s="72">
        <v>0.30422188472312295</v>
      </c>
      <c r="F1749" s="73">
        <v>861003.60637134232</v>
      </c>
      <c r="G1749" s="73">
        <v>7079773</v>
      </c>
      <c r="H1749" s="72">
        <v>0.12161457809047582</v>
      </c>
    </row>
    <row r="1750" spans="2:8" x14ac:dyDescent="0.25">
      <c r="B1750" s="67" t="s">
        <v>464</v>
      </c>
      <c r="C1750" s="67" t="s">
        <v>128</v>
      </c>
      <c r="D1750" s="67">
        <v>2022</v>
      </c>
      <c r="E1750" s="72">
        <v>4.1007181513562016E-2</v>
      </c>
      <c r="F1750" s="73">
        <v>116057.82799759749</v>
      </c>
      <c r="G1750" s="73">
        <v>7079773</v>
      </c>
      <c r="H1750" s="72">
        <v>1.6392874177971171E-2</v>
      </c>
    </row>
    <row r="1751" spans="2:8" x14ac:dyDescent="0.25">
      <c r="B1751" s="67" t="s">
        <v>464</v>
      </c>
      <c r="C1751" s="67" t="s">
        <v>135</v>
      </c>
      <c r="D1751" s="67">
        <v>2022</v>
      </c>
      <c r="E1751" s="72">
        <v>1.1450449221941975E-2</v>
      </c>
      <c r="F1751" s="73">
        <v>32406.866730303405</v>
      </c>
      <c r="G1751" s="73">
        <v>7079773</v>
      </c>
      <c r="H1751" s="72">
        <v>4.5773878244829893E-3</v>
      </c>
    </row>
    <row r="1752" spans="2:8" x14ac:dyDescent="0.25">
      <c r="B1752" s="67" t="s">
        <v>464</v>
      </c>
      <c r="C1752" s="67" t="s">
        <v>147</v>
      </c>
      <c r="D1752" s="67">
        <v>2022</v>
      </c>
      <c r="E1752" s="72">
        <v>0.61921208417953888</v>
      </c>
      <c r="F1752" s="73">
        <v>1752483.5140394999</v>
      </c>
      <c r="G1752" s="73">
        <v>7079773</v>
      </c>
      <c r="H1752" s="72">
        <v>0.24753385652894519</v>
      </c>
    </row>
    <row r="1753" spans="2:8" x14ac:dyDescent="0.25">
      <c r="B1753" s="67" t="s">
        <v>465</v>
      </c>
      <c r="C1753" s="67" t="s">
        <v>109</v>
      </c>
      <c r="D1753" s="67">
        <v>2022</v>
      </c>
      <c r="E1753" s="72">
        <v>0.1553160304238469</v>
      </c>
      <c r="F1753" s="73">
        <v>38351.721444469244</v>
      </c>
      <c r="G1753" s="73">
        <v>7079773</v>
      </c>
      <c r="H1753" s="72">
        <v>5.4170834918674995E-3</v>
      </c>
    </row>
    <row r="1754" spans="2:8" x14ac:dyDescent="0.25">
      <c r="B1754" s="67" t="s">
        <v>465</v>
      </c>
      <c r="C1754" s="67" t="s">
        <v>130</v>
      </c>
      <c r="D1754" s="67">
        <v>2022</v>
      </c>
      <c r="E1754" s="72">
        <v>0.34320318955793738</v>
      </c>
      <c r="F1754" s="73">
        <v>84746.133987972804</v>
      </c>
      <c r="G1754" s="73">
        <v>7079773</v>
      </c>
      <c r="H1754" s="72">
        <v>1.1970176725718863E-2</v>
      </c>
    </row>
    <row r="1755" spans="2:8" x14ac:dyDescent="0.25">
      <c r="B1755" s="67" t="s">
        <v>465</v>
      </c>
      <c r="C1755" s="67" t="s">
        <v>466</v>
      </c>
      <c r="D1755" s="67">
        <v>2022</v>
      </c>
      <c r="E1755" s="72">
        <v>0.18977206241593331</v>
      </c>
      <c r="F1755" s="73">
        <v>46859.846056179165</v>
      </c>
      <c r="G1755" s="73">
        <v>7079773</v>
      </c>
      <c r="H1755" s="72">
        <v>6.6188345383643181E-3</v>
      </c>
    </row>
    <row r="1756" spans="2:8" x14ac:dyDescent="0.25">
      <c r="B1756" s="67" t="s">
        <v>465</v>
      </c>
      <c r="C1756" s="67" t="s">
        <v>148</v>
      </c>
      <c r="D1756" s="67">
        <v>2022</v>
      </c>
      <c r="E1756" s="72">
        <v>0.31170871760228241</v>
      </c>
      <c r="F1756" s="73">
        <v>76969.298511378787</v>
      </c>
      <c r="G1756" s="73">
        <v>7079773</v>
      </c>
      <c r="H1756" s="72">
        <v>1.0871718416872799E-2</v>
      </c>
    </row>
    <row r="1757" spans="2:8" x14ac:dyDescent="0.25">
      <c r="B1757" s="67" t="s">
        <v>460</v>
      </c>
      <c r="C1757" s="67" t="s">
        <v>105</v>
      </c>
      <c r="D1757" s="67">
        <v>2022</v>
      </c>
      <c r="E1757" s="72">
        <v>6.1746245493595801E-2</v>
      </c>
      <c r="F1757" s="73">
        <v>61803.113785695401</v>
      </c>
      <c r="G1757" s="73">
        <v>7079773</v>
      </c>
      <c r="H1757" s="72">
        <v>8.7295332471387706E-3</v>
      </c>
    </row>
    <row r="1758" spans="2:8" x14ac:dyDescent="0.25">
      <c r="B1758" s="67" t="s">
        <v>460</v>
      </c>
      <c r="C1758" s="67" t="s">
        <v>106</v>
      </c>
      <c r="D1758" s="67">
        <v>2022</v>
      </c>
      <c r="E1758" s="72">
        <v>0</v>
      </c>
      <c r="F1758" s="73">
        <v>0</v>
      </c>
      <c r="G1758" s="73">
        <v>7079773</v>
      </c>
      <c r="H1758" s="72">
        <v>0</v>
      </c>
    </row>
    <row r="1759" spans="2:8" x14ac:dyDescent="0.25">
      <c r="B1759" s="67" t="s">
        <v>460</v>
      </c>
      <c r="C1759" s="67" t="s">
        <v>115</v>
      </c>
      <c r="D1759" s="67">
        <v>2022</v>
      </c>
      <c r="E1759" s="72">
        <v>3.5160011897997612E-2</v>
      </c>
      <c r="F1759" s="73">
        <v>35192.394268955664</v>
      </c>
      <c r="G1759" s="73">
        <v>7079773</v>
      </c>
      <c r="H1759" s="72">
        <v>4.9708365323232343E-3</v>
      </c>
    </row>
    <row r="1760" spans="2:8" x14ac:dyDescent="0.25">
      <c r="B1760" s="67" t="s">
        <v>460</v>
      </c>
      <c r="C1760" s="67" t="s">
        <v>132</v>
      </c>
      <c r="D1760" s="67">
        <v>2022</v>
      </c>
      <c r="E1760" s="72">
        <v>7.5208581599994881E-4</v>
      </c>
      <c r="F1760" s="73">
        <v>752.77848703648476</v>
      </c>
      <c r="G1760" s="73">
        <v>7079773</v>
      </c>
      <c r="H1760" s="72">
        <v>1.0632805416734192E-4</v>
      </c>
    </row>
    <row r="1761" spans="2:8" x14ac:dyDescent="0.25">
      <c r="B1761" s="67" t="s">
        <v>460</v>
      </c>
      <c r="C1761" s="67" t="s">
        <v>141</v>
      </c>
      <c r="D1761" s="67">
        <v>2022</v>
      </c>
      <c r="E1761" s="72">
        <v>0</v>
      </c>
      <c r="F1761" s="73">
        <v>0</v>
      </c>
      <c r="G1761" s="73">
        <v>7079773</v>
      </c>
      <c r="H1761" s="72">
        <v>0</v>
      </c>
    </row>
    <row r="1762" spans="2:8" x14ac:dyDescent="0.25">
      <c r="B1762" s="67" t="s">
        <v>460</v>
      </c>
      <c r="C1762" s="67" t="s">
        <v>151</v>
      </c>
      <c r="D1762" s="67">
        <v>2022</v>
      </c>
      <c r="E1762" s="72">
        <v>0.2443150773275834</v>
      </c>
      <c r="F1762" s="73">
        <v>244540.09151380209</v>
      </c>
      <c r="G1762" s="73">
        <v>7079773</v>
      </c>
      <c r="H1762" s="72">
        <v>3.4540668396261021E-2</v>
      </c>
    </row>
    <row r="1763" spans="2:8" x14ac:dyDescent="0.25">
      <c r="B1763" s="67" t="s">
        <v>469</v>
      </c>
      <c r="C1763" s="67" t="s">
        <v>156</v>
      </c>
      <c r="D1763" s="67">
        <v>2022</v>
      </c>
      <c r="E1763" s="72" t="s">
        <v>468</v>
      </c>
      <c r="F1763" s="73" t="s">
        <v>468</v>
      </c>
      <c r="G1763" s="73">
        <v>7079773</v>
      </c>
      <c r="H1763" s="72" t="s">
        <v>468</v>
      </c>
    </row>
    <row r="1764" spans="2:8" x14ac:dyDescent="0.25">
      <c r="B1764" s="67" t="s">
        <v>469</v>
      </c>
      <c r="C1764" s="67" t="s">
        <v>158</v>
      </c>
      <c r="D1764" s="67">
        <v>2022</v>
      </c>
      <c r="E1764" s="72" t="s">
        <v>468</v>
      </c>
      <c r="F1764" s="73" t="s">
        <v>468</v>
      </c>
      <c r="G1764" s="73">
        <v>7079773</v>
      </c>
      <c r="H1764" s="72" t="s">
        <v>468</v>
      </c>
    </row>
    <row r="1765" spans="2:8" x14ac:dyDescent="0.25">
      <c r="B1765" s="67" t="s">
        <v>469</v>
      </c>
      <c r="C1765" s="67" t="s">
        <v>159</v>
      </c>
      <c r="D1765" s="67">
        <v>2022</v>
      </c>
      <c r="E1765" s="72" t="s">
        <v>468</v>
      </c>
      <c r="F1765" s="73" t="s">
        <v>468</v>
      </c>
      <c r="G1765" s="73">
        <v>7079773</v>
      </c>
      <c r="H1765" s="72" t="s">
        <v>468</v>
      </c>
    </row>
  </sheetData>
  <mergeCells count="2">
    <mergeCell ref="B4:H4"/>
    <mergeCell ref="J4:M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5A6E1-C5B8-4720-9B64-715C206342F3}">
  <dimension ref="A1:BR108"/>
  <sheetViews>
    <sheetView workbookViewId="0"/>
  </sheetViews>
  <sheetFormatPr defaultColWidth="9.140625" defaultRowHeight="12.75" x14ac:dyDescent="0.2"/>
  <cols>
    <col min="1" max="34" width="9.140625" style="67"/>
    <col min="35" max="35" width="4" style="104" customWidth="1"/>
    <col min="36" max="36" width="9.140625" style="67"/>
    <col min="37" max="66" width="10.28515625" style="67" bestFit="1" customWidth="1"/>
    <col min="67" max="16384" width="9.140625" style="67"/>
  </cols>
  <sheetData>
    <row r="1" spans="1:69" ht="15" x14ac:dyDescent="0.25">
      <c r="A1" s="122" t="s">
        <v>470</v>
      </c>
      <c r="B1" s="65"/>
      <c r="C1" s="65"/>
      <c r="D1" s="65"/>
      <c r="E1" s="65"/>
      <c r="F1" s="65"/>
      <c r="G1" s="65"/>
      <c r="H1"/>
      <c r="I1"/>
      <c r="J1"/>
      <c r="K1"/>
      <c r="L1"/>
      <c r="M1"/>
      <c r="N1"/>
    </row>
    <row r="2" spans="1:69" ht="15" x14ac:dyDescent="0.25">
      <c r="A2" s="123" t="s">
        <v>471</v>
      </c>
    </row>
    <row r="4" spans="1:69" x14ac:dyDescent="0.2">
      <c r="B4" s="587" t="s">
        <v>472</v>
      </c>
      <c r="C4" s="588"/>
      <c r="D4" s="588"/>
      <c r="E4" s="588"/>
      <c r="F4" s="588"/>
      <c r="G4" s="588"/>
      <c r="H4" s="588"/>
      <c r="I4" s="588"/>
      <c r="J4" s="588"/>
      <c r="K4" s="588"/>
      <c r="L4" s="588"/>
      <c r="M4" s="588"/>
      <c r="N4" s="588"/>
      <c r="O4" s="588"/>
      <c r="P4" s="588"/>
      <c r="Q4" s="588"/>
      <c r="R4" s="588"/>
      <c r="S4" s="588"/>
      <c r="T4" s="588"/>
      <c r="U4" s="588"/>
      <c r="V4" s="588"/>
      <c r="W4" s="588"/>
      <c r="X4" s="588"/>
      <c r="Y4" s="588"/>
      <c r="Z4" s="588"/>
      <c r="AA4" s="588"/>
      <c r="AB4" s="588"/>
      <c r="AC4" s="588"/>
      <c r="AD4" s="588"/>
      <c r="AE4" s="588"/>
      <c r="AF4" s="588"/>
      <c r="AG4" s="588"/>
      <c r="AH4" s="588"/>
      <c r="AJ4" s="589" t="s">
        <v>473</v>
      </c>
      <c r="AK4" s="589"/>
      <c r="AL4" s="589"/>
      <c r="AM4" s="589"/>
      <c r="AN4" s="589"/>
      <c r="AO4" s="589"/>
      <c r="AP4" s="589"/>
      <c r="AQ4" s="589"/>
      <c r="AR4" s="589"/>
      <c r="AS4" s="589"/>
      <c r="AT4" s="589"/>
      <c r="AU4" s="589"/>
      <c r="AV4" s="589"/>
      <c r="AW4" s="589"/>
      <c r="AX4" s="589"/>
      <c r="AY4" s="589"/>
      <c r="AZ4" s="589"/>
      <c r="BA4" s="589"/>
      <c r="BB4" s="589"/>
      <c r="BC4" s="589"/>
      <c r="BD4" s="589"/>
      <c r="BE4" s="589"/>
      <c r="BF4" s="589"/>
      <c r="BG4" s="589"/>
      <c r="BH4" s="589"/>
      <c r="BI4" s="589"/>
      <c r="BJ4" s="589"/>
      <c r="BK4" s="589"/>
      <c r="BL4" s="589"/>
      <c r="BM4" s="589"/>
      <c r="BN4" s="589"/>
      <c r="BO4" s="589"/>
      <c r="BP4" s="402"/>
      <c r="BQ4" s="402"/>
    </row>
    <row r="5" spans="1:69" ht="15" x14ac:dyDescent="0.25">
      <c r="A5" s="74" t="s">
        <v>474</v>
      </c>
      <c r="B5" s="74">
        <v>1990</v>
      </c>
      <c r="C5" s="74">
        <v>1991</v>
      </c>
      <c r="D5" s="74">
        <v>1992</v>
      </c>
      <c r="E5" s="74">
        <v>1993</v>
      </c>
      <c r="F5" s="74">
        <v>1994</v>
      </c>
      <c r="G5" s="74">
        <v>1995</v>
      </c>
      <c r="H5" s="74">
        <v>1996</v>
      </c>
      <c r="I5" s="74">
        <v>1997</v>
      </c>
      <c r="J5" s="74">
        <v>1998</v>
      </c>
      <c r="K5" s="74">
        <v>1999</v>
      </c>
      <c r="L5" s="74">
        <v>2000</v>
      </c>
      <c r="M5" s="74">
        <v>2001</v>
      </c>
      <c r="N5" s="74">
        <v>2002</v>
      </c>
      <c r="O5" s="74">
        <v>2003</v>
      </c>
      <c r="P5" s="74">
        <v>2004</v>
      </c>
      <c r="Q5" s="74">
        <v>2005</v>
      </c>
      <c r="R5" s="74">
        <v>2006</v>
      </c>
      <c r="S5" s="74">
        <v>2007</v>
      </c>
      <c r="T5" s="74">
        <v>2008</v>
      </c>
      <c r="U5" s="74">
        <v>2009</v>
      </c>
      <c r="V5" s="74">
        <v>2010</v>
      </c>
      <c r="W5" s="74">
        <v>2011</v>
      </c>
      <c r="X5" s="74">
        <v>2012</v>
      </c>
      <c r="Y5" s="74">
        <v>2013</v>
      </c>
      <c r="Z5" s="74">
        <v>2014</v>
      </c>
      <c r="AA5" s="74">
        <v>2015</v>
      </c>
      <c r="AB5" s="74">
        <v>2016</v>
      </c>
      <c r="AC5" s="74">
        <v>2017</v>
      </c>
      <c r="AD5" s="74">
        <v>2018</v>
      </c>
      <c r="AE5" s="74">
        <v>2019</v>
      </c>
      <c r="AF5" s="74">
        <v>2020</v>
      </c>
      <c r="AG5" s="74">
        <v>2021</v>
      </c>
      <c r="AH5" s="74">
        <v>2022</v>
      </c>
      <c r="AJ5" s="102" t="s">
        <v>3</v>
      </c>
      <c r="AK5" s="103">
        <v>1990</v>
      </c>
      <c r="AL5" s="103">
        <v>1991</v>
      </c>
      <c r="AM5" s="103">
        <v>1992</v>
      </c>
      <c r="AN5" s="103">
        <v>1993</v>
      </c>
      <c r="AO5" s="103">
        <v>1994</v>
      </c>
      <c r="AP5" s="103">
        <v>1995</v>
      </c>
      <c r="AQ5" s="103">
        <v>1996</v>
      </c>
      <c r="AR5" s="103">
        <v>1997</v>
      </c>
      <c r="AS5" s="103">
        <v>1998</v>
      </c>
      <c r="AT5" s="103">
        <v>1999</v>
      </c>
      <c r="AU5" s="103">
        <v>2000</v>
      </c>
      <c r="AV5" s="103">
        <v>2001</v>
      </c>
      <c r="AW5" s="103">
        <v>2002</v>
      </c>
      <c r="AX5" s="103">
        <v>2003</v>
      </c>
      <c r="AY5" s="103">
        <v>2004</v>
      </c>
      <c r="AZ5" s="103">
        <v>2005</v>
      </c>
      <c r="BA5" s="103">
        <v>2006</v>
      </c>
      <c r="BB5" s="103">
        <v>2007</v>
      </c>
      <c r="BC5" s="103">
        <v>2008</v>
      </c>
      <c r="BD5" s="103">
        <v>2009</v>
      </c>
      <c r="BE5" s="103">
        <v>2010</v>
      </c>
      <c r="BF5" s="103">
        <v>2011</v>
      </c>
      <c r="BG5" s="103">
        <v>2012</v>
      </c>
      <c r="BH5" s="103">
        <v>2013</v>
      </c>
      <c r="BI5" s="103">
        <v>2014</v>
      </c>
      <c r="BJ5" s="103">
        <v>2015</v>
      </c>
      <c r="BK5" s="103">
        <v>2016</v>
      </c>
      <c r="BL5" s="103">
        <v>2017</v>
      </c>
      <c r="BM5" s="103">
        <v>2018</v>
      </c>
      <c r="BN5" s="103">
        <v>2019</v>
      </c>
      <c r="BO5" s="103">
        <v>2020</v>
      </c>
      <c r="BP5" s="103">
        <v>2021</v>
      </c>
      <c r="BQ5" s="103">
        <v>2022</v>
      </c>
    </row>
    <row r="6" spans="1:69" ht="15" x14ac:dyDescent="0.25">
      <c r="A6" s="75" t="s">
        <v>10</v>
      </c>
      <c r="B6" s="76">
        <v>0</v>
      </c>
      <c r="C6" s="76">
        <v>0</v>
      </c>
      <c r="D6" s="76">
        <v>0</v>
      </c>
      <c r="E6" s="76">
        <v>0</v>
      </c>
      <c r="F6" s="76">
        <v>0</v>
      </c>
      <c r="G6" s="76">
        <v>0</v>
      </c>
      <c r="H6" s="76">
        <v>0</v>
      </c>
      <c r="I6" s="76">
        <v>0</v>
      </c>
      <c r="J6" s="76">
        <v>0</v>
      </c>
      <c r="K6" s="76">
        <v>0</v>
      </c>
      <c r="L6" s="76">
        <v>0</v>
      </c>
      <c r="M6" s="76">
        <v>0</v>
      </c>
      <c r="N6" s="76">
        <v>0</v>
      </c>
      <c r="O6" s="76">
        <v>0</v>
      </c>
      <c r="P6" s="76">
        <v>0</v>
      </c>
      <c r="Q6" s="76">
        <v>0</v>
      </c>
      <c r="R6" s="76">
        <v>0</v>
      </c>
      <c r="S6" s="76">
        <v>0</v>
      </c>
      <c r="T6" s="76">
        <v>0</v>
      </c>
      <c r="U6" s="76">
        <v>0</v>
      </c>
      <c r="V6" s="76">
        <v>0</v>
      </c>
      <c r="W6" s="76">
        <v>0</v>
      </c>
      <c r="X6" s="76">
        <v>0</v>
      </c>
      <c r="Y6" s="76">
        <v>0</v>
      </c>
      <c r="Z6" s="76">
        <v>0</v>
      </c>
      <c r="AA6" s="76">
        <v>0</v>
      </c>
      <c r="AB6" s="76">
        <v>0</v>
      </c>
      <c r="AC6" s="76">
        <v>0</v>
      </c>
      <c r="AD6" s="76">
        <v>0</v>
      </c>
      <c r="AE6" s="77">
        <v>0</v>
      </c>
      <c r="AF6" s="77">
        <v>0</v>
      </c>
      <c r="AG6" s="77">
        <v>0</v>
      </c>
      <c r="AH6" s="77">
        <v>0</v>
      </c>
      <c r="AJ6" s="101" t="s">
        <v>10</v>
      </c>
      <c r="AK6" s="101">
        <v>0</v>
      </c>
      <c r="AL6" s="101">
        <v>0</v>
      </c>
      <c r="AM6" s="101">
        <v>0</v>
      </c>
      <c r="AN6" s="101">
        <v>0</v>
      </c>
      <c r="AO6" s="101">
        <v>0</v>
      </c>
      <c r="AP6" s="101">
        <v>0</v>
      </c>
      <c r="AQ6" s="101">
        <v>0</v>
      </c>
      <c r="AR6" s="101">
        <v>0</v>
      </c>
      <c r="AS6" s="101">
        <v>0</v>
      </c>
      <c r="AT6" s="101">
        <v>0</v>
      </c>
      <c r="AU6" s="101">
        <v>0</v>
      </c>
      <c r="AV6" s="101">
        <v>0</v>
      </c>
      <c r="AW6" s="101">
        <v>0</v>
      </c>
      <c r="AX6" s="101">
        <v>0</v>
      </c>
      <c r="AY6" s="101">
        <v>0</v>
      </c>
      <c r="AZ6" s="101">
        <v>0</v>
      </c>
      <c r="BA6" s="101">
        <v>0</v>
      </c>
      <c r="BB6" s="101">
        <v>0</v>
      </c>
      <c r="BC6" s="101">
        <v>0</v>
      </c>
      <c r="BD6" s="101">
        <v>0</v>
      </c>
      <c r="BE6" s="101">
        <v>0</v>
      </c>
      <c r="BF6" s="101">
        <v>0</v>
      </c>
      <c r="BG6" s="101">
        <v>0</v>
      </c>
      <c r="BH6" s="101">
        <v>0</v>
      </c>
      <c r="BI6" s="101">
        <v>0</v>
      </c>
      <c r="BJ6" s="101">
        <v>0</v>
      </c>
      <c r="BK6" s="101">
        <v>0</v>
      </c>
      <c r="BL6" s="101">
        <v>0</v>
      </c>
      <c r="BM6" s="101">
        <v>0</v>
      </c>
      <c r="BN6" s="101">
        <v>0</v>
      </c>
      <c r="BO6" s="101">
        <v>0</v>
      </c>
      <c r="BP6" s="101">
        <v>0</v>
      </c>
      <c r="BQ6" s="101">
        <v>0</v>
      </c>
    </row>
    <row r="7" spans="1:69" ht="15" x14ac:dyDescent="0.25">
      <c r="A7" s="75" t="s">
        <v>18</v>
      </c>
      <c r="B7" s="76">
        <v>0</v>
      </c>
      <c r="C7" s="76">
        <v>0</v>
      </c>
      <c r="D7" s="76">
        <v>0</v>
      </c>
      <c r="E7" s="76">
        <v>0</v>
      </c>
      <c r="F7" s="76">
        <v>0</v>
      </c>
      <c r="G7" s="76">
        <v>0</v>
      </c>
      <c r="H7" s="76">
        <v>0</v>
      </c>
      <c r="I7" s="76">
        <v>0</v>
      </c>
      <c r="J7" s="76">
        <v>0</v>
      </c>
      <c r="K7" s="76">
        <v>0</v>
      </c>
      <c r="L7" s="76">
        <v>0</v>
      </c>
      <c r="M7" s="76">
        <v>0</v>
      </c>
      <c r="N7" s="76">
        <v>0</v>
      </c>
      <c r="O7" s="76">
        <v>0</v>
      </c>
      <c r="P7" s="76">
        <v>0</v>
      </c>
      <c r="Q7" s="76">
        <v>0</v>
      </c>
      <c r="R7" s="76">
        <v>0</v>
      </c>
      <c r="S7" s="76">
        <v>0</v>
      </c>
      <c r="T7" s="76">
        <v>0</v>
      </c>
      <c r="U7" s="76">
        <v>0</v>
      </c>
      <c r="V7" s="76">
        <v>0</v>
      </c>
      <c r="W7" s="76">
        <v>0</v>
      </c>
      <c r="X7" s="76">
        <v>0</v>
      </c>
      <c r="Y7" s="76">
        <v>0</v>
      </c>
      <c r="Z7" s="76">
        <v>0</v>
      </c>
      <c r="AA7" s="76">
        <v>0</v>
      </c>
      <c r="AB7" s="76">
        <v>0</v>
      </c>
      <c r="AC7" s="76">
        <v>0</v>
      </c>
      <c r="AD7" s="76">
        <v>0</v>
      </c>
      <c r="AE7" s="77">
        <v>0</v>
      </c>
      <c r="AF7" s="77">
        <v>0</v>
      </c>
      <c r="AG7" s="77">
        <v>0</v>
      </c>
      <c r="AH7" s="77">
        <v>0</v>
      </c>
      <c r="AJ7" s="101" t="s">
        <v>18</v>
      </c>
      <c r="AK7" s="101">
        <v>0</v>
      </c>
      <c r="AL7" s="101">
        <v>0</v>
      </c>
      <c r="AM7" s="101">
        <v>0</v>
      </c>
      <c r="AN7" s="101">
        <v>0</v>
      </c>
      <c r="AO7" s="101">
        <v>0</v>
      </c>
      <c r="AP7" s="101">
        <v>0</v>
      </c>
      <c r="AQ7" s="101">
        <v>0</v>
      </c>
      <c r="AR7" s="101">
        <v>0</v>
      </c>
      <c r="AS7" s="101">
        <v>0</v>
      </c>
      <c r="AT7" s="101">
        <v>0</v>
      </c>
      <c r="AU7" s="101">
        <v>0</v>
      </c>
      <c r="AV7" s="101">
        <v>0</v>
      </c>
      <c r="AW7" s="101">
        <v>0</v>
      </c>
      <c r="AX7" s="101">
        <v>0</v>
      </c>
      <c r="AY7" s="101">
        <v>0</v>
      </c>
      <c r="AZ7" s="101">
        <v>0</v>
      </c>
      <c r="BA7" s="101">
        <v>0</v>
      </c>
      <c r="BB7" s="101">
        <v>0</v>
      </c>
      <c r="BC7" s="101">
        <v>0</v>
      </c>
      <c r="BD7" s="101">
        <v>0</v>
      </c>
      <c r="BE7" s="101">
        <v>0</v>
      </c>
      <c r="BF7" s="101">
        <v>0</v>
      </c>
      <c r="BG7" s="101">
        <v>0</v>
      </c>
      <c r="BH7" s="101">
        <v>0</v>
      </c>
      <c r="BI7" s="101">
        <v>0</v>
      </c>
      <c r="BJ7" s="101">
        <v>0</v>
      </c>
      <c r="BK7" s="101">
        <v>0</v>
      </c>
      <c r="BL7" s="101">
        <v>0</v>
      </c>
      <c r="BM7" s="101">
        <v>0</v>
      </c>
      <c r="BN7" s="101">
        <v>0</v>
      </c>
      <c r="BO7" s="101">
        <v>0</v>
      </c>
      <c r="BP7" s="101">
        <v>0</v>
      </c>
      <c r="BQ7" s="101">
        <v>0</v>
      </c>
    </row>
    <row r="8" spans="1:69" ht="15" x14ac:dyDescent="0.25">
      <c r="A8" s="75" t="s">
        <v>20</v>
      </c>
      <c r="B8" s="76">
        <v>0</v>
      </c>
      <c r="C8" s="76">
        <v>0</v>
      </c>
      <c r="D8" s="76">
        <v>0</v>
      </c>
      <c r="E8" s="76">
        <v>0</v>
      </c>
      <c r="F8" s="76">
        <v>0</v>
      </c>
      <c r="G8" s="76">
        <v>0</v>
      </c>
      <c r="H8" s="76">
        <v>0</v>
      </c>
      <c r="I8" s="76">
        <v>0</v>
      </c>
      <c r="J8" s="76">
        <v>0</v>
      </c>
      <c r="K8" s="76">
        <v>0</v>
      </c>
      <c r="L8" s="76">
        <v>0</v>
      </c>
      <c r="M8" s="76">
        <v>0</v>
      </c>
      <c r="N8" s="76">
        <v>0</v>
      </c>
      <c r="O8" s="76">
        <v>0</v>
      </c>
      <c r="P8" s="76">
        <v>0</v>
      </c>
      <c r="Q8" s="76">
        <v>0</v>
      </c>
      <c r="R8" s="76">
        <v>0</v>
      </c>
      <c r="S8" s="76">
        <v>0</v>
      </c>
      <c r="T8" s="76">
        <v>0</v>
      </c>
      <c r="U8" s="76">
        <v>0</v>
      </c>
      <c r="V8" s="76">
        <v>0</v>
      </c>
      <c r="W8" s="76">
        <v>0</v>
      </c>
      <c r="X8" s="76">
        <v>0</v>
      </c>
      <c r="Y8" s="76">
        <v>0</v>
      </c>
      <c r="Z8" s="76">
        <v>0</v>
      </c>
      <c r="AA8" s="76">
        <v>0</v>
      </c>
      <c r="AB8" s="76">
        <v>0</v>
      </c>
      <c r="AC8" s="76">
        <v>0</v>
      </c>
      <c r="AD8" s="76">
        <v>0</v>
      </c>
      <c r="AE8" s="77">
        <v>0</v>
      </c>
      <c r="AF8" s="77">
        <v>0</v>
      </c>
      <c r="AG8" s="77">
        <v>0</v>
      </c>
      <c r="AH8" s="77">
        <v>0</v>
      </c>
      <c r="AJ8" s="101" t="s">
        <v>20</v>
      </c>
      <c r="AK8" s="101">
        <v>0</v>
      </c>
      <c r="AL8" s="101">
        <v>0</v>
      </c>
      <c r="AM8" s="101">
        <v>0</v>
      </c>
      <c r="AN8" s="101">
        <v>0</v>
      </c>
      <c r="AO8" s="101">
        <v>0</v>
      </c>
      <c r="AP8" s="101">
        <v>0</v>
      </c>
      <c r="AQ8" s="101">
        <v>0</v>
      </c>
      <c r="AR8" s="101">
        <v>0</v>
      </c>
      <c r="AS8" s="101">
        <v>0</v>
      </c>
      <c r="AT8" s="101">
        <v>0</v>
      </c>
      <c r="AU8" s="101">
        <v>0</v>
      </c>
      <c r="AV8" s="101">
        <v>0</v>
      </c>
      <c r="AW8" s="101">
        <v>0</v>
      </c>
      <c r="AX8" s="101">
        <v>0</v>
      </c>
      <c r="AY8" s="101">
        <v>0</v>
      </c>
      <c r="AZ8" s="101">
        <v>0</v>
      </c>
      <c r="BA8" s="101">
        <v>0</v>
      </c>
      <c r="BB8" s="101">
        <v>0</v>
      </c>
      <c r="BC8" s="101">
        <v>0</v>
      </c>
      <c r="BD8" s="101">
        <v>0</v>
      </c>
      <c r="BE8" s="101">
        <v>0</v>
      </c>
      <c r="BF8" s="101">
        <v>0</v>
      </c>
      <c r="BG8" s="101">
        <v>0</v>
      </c>
      <c r="BH8" s="101">
        <v>0</v>
      </c>
      <c r="BI8" s="101">
        <v>0</v>
      </c>
      <c r="BJ8" s="101">
        <v>0</v>
      </c>
      <c r="BK8" s="101">
        <v>0</v>
      </c>
      <c r="BL8" s="101">
        <v>0</v>
      </c>
      <c r="BM8" s="101">
        <v>0</v>
      </c>
      <c r="BN8" s="101">
        <v>0</v>
      </c>
      <c r="BO8" s="101">
        <v>0</v>
      </c>
      <c r="BP8" s="101">
        <v>0</v>
      </c>
      <c r="BQ8" s="101">
        <v>0</v>
      </c>
    </row>
    <row r="9" spans="1:69" ht="15" x14ac:dyDescent="0.25">
      <c r="A9" s="75" t="s">
        <v>24</v>
      </c>
      <c r="B9" s="76">
        <v>0</v>
      </c>
      <c r="C9" s="76">
        <v>0</v>
      </c>
      <c r="D9" s="76">
        <v>0</v>
      </c>
      <c r="E9" s="76">
        <v>0</v>
      </c>
      <c r="F9" s="76">
        <v>0</v>
      </c>
      <c r="G9" s="76">
        <v>0</v>
      </c>
      <c r="H9" s="76">
        <v>0</v>
      </c>
      <c r="I9" s="76">
        <v>0</v>
      </c>
      <c r="J9" s="76">
        <v>0</v>
      </c>
      <c r="K9" s="76">
        <v>0</v>
      </c>
      <c r="L9" s="76">
        <v>0</v>
      </c>
      <c r="M9" s="76">
        <v>0</v>
      </c>
      <c r="N9" s="76">
        <v>0</v>
      </c>
      <c r="O9" s="76">
        <v>0</v>
      </c>
      <c r="P9" s="76">
        <v>0</v>
      </c>
      <c r="Q9" s="76">
        <v>0</v>
      </c>
      <c r="R9" s="76">
        <v>0</v>
      </c>
      <c r="S9" s="76">
        <v>659</v>
      </c>
      <c r="T9" s="76">
        <v>1290</v>
      </c>
      <c r="U9" s="76">
        <v>1308</v>
      </c>
      <c r="V9" s="76">
        <v>1176</v>
      </c>
      <c r="W9" s="76">
        <v>1144</v>
      </c>
      <c r="X9" s="76">
        <v>807</v>
      </c>
      <c r="Y9" s="76">
        <v>0</v>
      </c>
      <c r="Z9" s="76">
        <v>1057</v>
      </c>
      <c r="AA9" s="76">
        <v>1154</v>
      </c>
      <c r="AB9" s="76">
        <v>1078</v>
      </c>
      <c r="AC9" s="76">
        <v>1155</v>
      </c>
      <c r="AD9" s="76">
        <v>1184</v>
      </c>
      <c r="AE9" s="77">
        <v>531</v>
      </c>
      <c r="AF9" s="77">
        <v>0</v>
      </c>
      <c r="AG9" s="77">
        <v>0</v>
      </c>
      <c r="AH9" s="77">
        <v>0</v>
      </c>
      <c r="AJ9" s="101" t="s">
        <v>24</v>
      </c>
      <c r="AK9" s="101">
        <v>0</v>
      </c>
      <c r="AL9" s="101">
        <v>0</v>
      </c>
      <c r="AM9" s="101">
        <v>0</v>
      </c>
      <c r="AN9" s="101">
        <v>0</v>
      </c>
      <c r="AO9" s="101">
        <v>0</v>
      </c>
      <c r="AP9" s="101">
        <v>0</v>
      </c>
      <c r="AQ9" s="101">
        <v>0</v>
      </c>
      <c r="AR9" s="101">
        <v>0</v>
      </c>
      <c r="AS9" s="101">
        <v>0</v>
      </c>
      <c r="AT9" s="101">
        <v>0</v>
      </c>
      <c r="AU9" s="101">
        <v>0</v>
      </c>
      <c r="AV9" s="101">
        <v>0</v>
      </c>
      <c r="AW9" s="101">
        <v>0</v>
      </c>
      <c r="AX9" s="101">
        <v>0</v>
      </c>
      <c r="AY9" s="101">
        <v>0</v>
      </c>
      <c r="AZ9" s="101">
        <v>0</v>
      </c>
      <c r="BA9" s="101">
        <v>0</v>
      </c>
      <c r="BB9" s="101">
        <v>4.244411096011284E-3</v>
      </c>
      <c r="BC9" s="101">
        <v>5.8203278333491251E-3</v>
      </c>
      <c r="BD9" s="101">
        <v>5.0225785641876321E-3</v>
      </c>
      <c r="BE9" s="101">
        <v>3.714266763945082E-3</v>
      </c>
      <c r="BF9" s="101">
        <v>3.449461172454967E-3</v>
      </c>
      <c r="BG9" s="101">
        <v>2.5642329225900339E-3</v>
      </c>
      <c r="BH9" s="101">
        <v>0</v>
      </c>
      <c r="BI9" s="101">
        <v>3.1016987449417662E-3</v>
      </c>
      <c r="BJ9" s="101">
        <v>3.273266714508173E-3</v>
      </c>
      <c r="BK9" s="101">
        <v>2.9374817769857297E-3</v>
      </c>
      <c r="BL9" s="101">
        <v>3.0439996310303477E-3</v>
      </c>
      <c r="BM9" s="101">
        <v>3.0903590715350262E-3</v>
      </c>
      <c r="BN9" s="101">
        <v>1.4134444923578171E-3</v>
      </c>
      <c r="BO9" s="101">
        <v>0</v>
      </c>
      <c r="BP9" s="101">
        <v>0</v>
      </c>
      <c r="BQ9" s="101">
        <v>0</v>
      </c>
    </row>
    <row r="10" spans="1:69" ht="15" x14ac:dyDescent="0.25">
      <c r="A10" s="75" t="s">
        <v>26</v>
      </c>
      <c r="B10" s="76">
        <v>85</v>
      </c>
      <c r="C10" s="76">
        <v>100</v>
      </c>
      <c r="D10" s="76">
        <v>105</v>
      </c>
      <c r="E10" s="76">
        <v>111</v>
      </c>
      <c r="F10" s="76">
        <v>123</v>
      </c>
      <c r="G10" s="76">
        <v>119</v>
      </c>
      <c r="H10" s="76">
        <v>49</v>
      </c>
      <c r="I10" s="76">
        <v>87</v>
      </c>
      <c r="J10" s="76">
        <v>103</v>
      </c>
      <c r="K10" s="76">
        <v>95</v>
      </c>
      <c r="L10" s="76">
        <v>115</v>
      </c>
      <c r="M10" s="76">
        <v>126</v>
      </c>
      <c r="N10" s="76">
        <v>172</v>
      </c>
      <c r="O10" s="76">
        <v>202</v>
      </c>
      <c r="P10" s="76">
        <v>185</v>
      </c>
      <c r="Q10" s="76">
        <v>363</v>
      </c>
      <c r="R10" s="76">
        <v>936</v>
      </c>
      <c r="S10" s="76">
        <v>2128</v>
      </c>
      <c r="T10" s="76">
        <v>2270</v>
      </c>
      <c r="U10" s="76">
        <v>1178</v>
      </c>
      <c r="V10" s="76">
        <v>1443</v>
      </c>
      <c r="W10" s="76">
        <v>3674</v>
      </c>
      <c r="X10" s="76">
        <v>3564</v>
      </c>
      <c r="Y10" s="76">
        <v>3533</v>
      </c>
      <c r="Z10" s="76">
        <v>4514</v>
      </c>
      <c r="AA10" s="76">
        <v>4650</v>
      </c>
      <c r="AB10" s="76">
        <v>4717</v>
      </c>
      <c r="AC10" s="76">
        <v>5051</v>
      </c>
      <c r="AD10" s="76">
        <v>5170</v>
      </c>
      <c r="AE10" s="77">
        <v>4632</v>
      </c>
      <c r="AF10" s="77">
        <v>2710</v>
      </c>
      <c r="AG10" s="77">
        <v>2293</v>
      </c>
      <c r="AH10" s="77">
        <v>2293</v>
      </c>
      <c r="AJ10" s="101" t="s">
        <v>26</v>
      </c>
      <c r="AK10" s="101">
        <v>4.7747444107403662E-3</v>
      </c>
      <c r="AL10" s="101">
        <v>4.8480147379648033E-3</v>
      </c>
      <c r="AM10" s="101">
        <v>4.4770391847524836E-3</v>
      </c>
      <c r="AN10" s="101">
        <v>4.0387134332702662E-3</v>
      </c>
      <c r="AO10" s="101">
        <v>4.0079507315324706E-3</v>
      </c>
      <c r="AP10" s="101">
        <v>3.6813611755607115E-3</v>
      </c>
      <c r="AQ10" s="101">
        <v>2.1140736905686428E-3</v>
      </c>
      <c r="AR10" s="101">
        <v>2.8362782812805633E-3</v>
      </c>
      <c r="AS10" s="101">
        <v>3.0789465817714404E-3</v>
      </c>
      <c r="AT10" s="101">
        <v>2.7235457699033858E-3</v>
      </c>
      <c r="AU10" s="101">
        <v>2.9771921195019028E-3</v>
      </c>
      <c r="AV10" s="101">
        <v>2.9980013324450365E-3</v>
      </c>
      <c r="AW10" s="101">
        <v>3.3754611821964048E-3</v>
      </c>
      <c r="AX10" s="101">
        <v>3.0252201521595878E-3</v>
      </c>
      <c r="AY10" s="101">
        <v>2.2823163660588715E-3</v>
      </c>
      <c r="AZ10" s="101">
        <v>3.9048633297834577E-3</v>
      </c>
      <c r="BA10" s="101">
        <v>8.0485665640531757E-3</v>
      </c>
      <c r="BB10" s="101">
        <v>1.3705776649942356E-2</v>
      </c>
      <c r="BC10" s="101">
        <v>1.0241972233877917E-2</v>
      </c>
      <c r="BD10" s="101">
        <v>4.5233926212637854E-3</v>
      </c>
      <c r="BE10" s="101">
        <v>4.5575569220856742E-3</v>
      </c>
      <c r="BF10" s="101">
        <v>1.1078077226922682E-2</v>
      </c>
      <c r="BG10" s="101">
        <v>1.1324567702739631E-2</v>
      </c>
      <c r="BH10" s="101">
        <v>1.1162964109790738E-2</v>
      </c>
      <c r="BI10" s="101">
        <v>1.3246043646799557E-2</v>
      </c>
      <c r="BJ10" s="101">
        <v>1.3189506258633453E-2</v>
      </c>
      <c r="BK10" s="101">
        <v>1.2853526476847576E-2</v>
      </c>
      <c r="BL10" s="101">
        <v>1.3311897953536178E-2</v>
      </c>
      <c r="BM10" s="101">
        <v>1.3494219932293992E-2</v>
      </c>
      <c r="BN10" s="101">
        <v>1.2329707888138246E-2</v>
      </c>
      <c r="BO10" s="101">
        <v>8.1644211997782649E-3</v>
      </c>
      <c r="BP10" s="101">
        <v>6.4136630882920577E-3</v>
      </c>
      <c r="BQ10" s="101">
        <v>6.4136630882920577E-3</v>
      </c>
    </row>
    <row r="11" spans="1:69" ht="15" x14ac:dyDescent="0.25">
      <c r="A11" s="75" t="s">
        <v>28</v>
      </c>
      <c r="B11" s="76">
        <v>27</v>
      </c>
      <c r="C11" s="76">
        <v>31</v>
      </c>
      <c r="D11" s="76">
        <v>28</v>
      </c>
      <c r="E11" s="76">
        <v>31</v>
      </c>
      <c r="F11" s="76">
        <v>29</v>
      </c>
      <c r="G11" s="76">
        <v>27</v>
      </c>
      <c r="H11" s="76">
        <v>11</v>
      </c>
      <c r="I11" s="76">
        <v>19</v>
      </c>
      <c r="J11" s="76">
        <v>22</v>
      </c>
      <c r="K11" s="76">
        <v>20</v>
      </c>
      <c r="L11" s="76">
        <v>23</v>
      </c>
      <c r="M11" s="76">
        <v>25</v>
      </c>
      <c r="N11" s="76">
        <v>33</v>
      </c>
      <c r="O11" s="76">
        <v>39</v>
      </c>
      <c r="P11" s="76">
        <v>35</v>
      </c>
      <c r="Q11" s="76">
        <v>111</v>
      </c>
      <c r="R11" s="76">
        <v>1506</v>
      </c>
      <c r="S11" s="76">
        <v>2196</v>
      </c>
      <c r="T11" s="76">
        <v>2932</v>
      </c>
      <c r="U11" s="76">
        <v>2974</v>
      </c>
      <c r="V11" s="76">
        <v>3362</v>
      </c>
      <c r="W11" s="76">
        <v>3424</v>
      </c>
      <c r="X11" s="76">
        <v>3409</v>
      </c>
      <c r="Y11" s="76">
        <v>3447</v>
      </c>
      <c r="Z11" s="76">
        <v>3324</v>
      </c>
      <c r="AA11" s="76">
        <v>3479</v>
      </c>
      <c r="AB11" s="76">
        <v>3413</v>
      </c>
      <c r="AC11" s="76">
        <v>3477</v>
      </c>
      <c r="AD11" s="76">
        <v>3457</v>
      </c>
      <c r="AE11" s="77">
        <v>3287</v>
      </c>
      <c r="AF11" s="77">
        <v>3212</v>
      </c>
      <c r="AG11" s="77">
        <v>3382</v>
      </c>
      <c r="AH11" s="77">
        <v>3382</v>
      </c>
      <c r="AJ11" s="101" t="s">
        <v>28</v>
      </c>
      <c r="AK11" s="101">
        <v>1.5166835187057635E-3</v>
      </c>
      <c r="AL11" s="101">
        <v>1.502884568769089E-3</v>
      </c>
      <c r="AM11" s="101">
        <v>1.1938771159339956E-3</v>
      </c>
      <c r="AN11" s="101">
        <v>1.1279289768592637E-3</v>
      </c>
      <c r="AO11" s="101">
        <v>9.4496399361334682E-4</v>
      </c>
      <c r="AP11" s="101">
        <v>8.3526682134570768E-4</v>
      </c>
      <c r="AQ11" s="101">
        <v>4.7458797135214428E-4</v>
      </c>
      <c r="AR11" s="101">
        <v>6.1941709591184719E-4</v>
      </c>
      <c r="AS11" s="101">
        <v>6.5763907571817176E-4</v>
      </c>
      <c r="AT11" s="101">
        <v>5.7337805682176543E-4</v>
      </c>
      <c r="AU11" s="101">
        <v>5.9543842390038051E-4</v>
      </c>
      <c r="AV11" s="101">
        <v>5.94841534215285E-4</v>
      </c>
      <c r="AW11" s="101">
        <v>6.4761755239814737E-4</v>
      </c>
      <c r="AX11" s="101">
        <v>5.8407715809021747E-4</v>
      </c>
      <c r="AY11" s="101">
        <v>4.3178958276789462E-4</v>
      </c>
      <c r="AZ11" s="101">
        <v>1.1940491173718011E-3</v>
      </c>
      <c r="BA11" s="101">
        <v>1.2949937228059916E-2</v>
      </c>
      <c r="BB11" s="101">
        <v>1.414374319702698E-2</v>
      </c>
      <c r="BC11" s="101">
        <v>1.3228838145255531E-2</v>
      </c>
      <c r="BD11" s="101">
        <v>1.1419838417350168E-2</v>
      </c>
      <c r="BE11" s="101">
        <v>1.0618507534339596E-2</v>
      </c>
      <c r="BF11" s="101">
        <v>1.0324261411263818E-2</v>
      </c>
      <c r="BG11" s="101">
        <v>1.0832057042266948E-2</v>
      </c>
      <c r="BH11" s="101">
        <v>1.0891236141083688E-2</v>
      </c>
      <c r="BI11" s="101">
        <v>9.7540649273286945E-3</v>
      </c>
      <c r="BJ11" s="101">
        <v>9.8680198438248993E-3</v>
      </c>
      <c r="BK11" s="101">
        <v>9.3002090026459133E-3</v>
      </c>
      <c r="BL11" s="101">
        <v>9.1636248632835666E-3</v>
      </c>
      <c r="BM11" s="101">
        <v>9.0231176607234679E-3</v>
      </c>
      <c r="BN11" s="101">
        <v>8.7495142116386908E-3</v>
      </c>
      <c r="BO11" s="101">
        <v>9.6767973777445709E-3</v>
      </c>
      <c r="BP11" s="101">
        <v>9.4596635693867167E-3</v>
      </c>
      <c r="BQ11" s="101">
        <v>9.4596635693867167E-3</v>
      </c>
    </row>
    <row r="12" spans="1:69" ht="15" x14ac:dyDescent="0.25">
      <c r="A12" s="75" t="s">
        <v>30</v>
      </c>
      <c r="B12" s="76">
        <v>0</v>
      </c>
      <c r="C12" s="76">
        <v>0</v>
      </c>
      <c r="D12" s="76">
        <v>0</v>
      </c>
      <c r="E12" s="76">
        <v>0</v>
      </c>
      <c r="F12" s="76">
        <v>0</v>
      </c>
      <c r="G12" s="76">
        <v>0</v>
      </c>
      <c r="H12" s="76">
        <v>0</v>
      </c>
      <c r="I12" s="76">
        <v>0</v>
      </c>
      <c r="J12" s="76">
        <v>0</v>
      </c>
      <c r="K12" s="76">
        <v>0</v>
      </c>
      <c r="L12" s="76">
        <v>0</v>
      </c>
      <c r="M12" s="76">
        <v>0</v>
      </c>
      <c r="N12" s="76">
        <v>0</v>
      </c>
      <c r="O12" s="76">
        <v>0</v>
      </c>
      <c r="P12" s="76">
        <v>0</v>
      </c>
      <c r="Q12" s="76">
        <v>0</v>
      </c>
      <c r="R12" s="76">
        <v>0</v>
      </c>
      <c r="S12" s="76">
        <v>0</v>
      </c>
      <c r="T12" s="76">
        <v>0</v>
      </c>
      <c r="U12" s="76">
        <v>0</v>
      </c>
      <c r="V12" s="76">
        <v>0</v>
      </c>
      <c r="W12" s="76">
        <v>0</v>
      </c>
      <c r="X12" s="76">
        <v>0</v>
      </c>
      <c r="Y12" s="76">
        <v>0</v>
      </c>
      <c r="Z12" s="76">
        <v>0</v>
      </c>
      <c r="AA12" s="76">
        <v>0</v>
      </c>
      <c r="AB12" s="76">
        <v>0</v>
      </c>
      <c r="AC12" s="76">
        <v>0</v>
      </c>
      <c r="AD12" s="76">
        <v>0</v>
      </c>
      <c r="AE12" s="77">
        <v>0</v>
      </c>
      <c r="AF12" s="77">
        <v>0</v>
      </c>
      <c r="AG12" s="77">
        <v>0</v>
      </c>
      <c r="AH12" s="77">
        <v>0</v>
      </c>
      <c r="AJ12" s="101" t="s">
        <v>30</v>
      </c>
      <c r="AK12" s="101">
        <v>0</v>
      </c>
      <c r="AL12" s="101">
        <v>0</v>
      </c>
      <c r="AM12" s="101">
        <v>0</v>
      </c>
      <c r="AN12" s="101">
        <v>0</v>
      </c>
      <c r="AO12" s="101">
        <v>0</v>
      </c>
      <c r="AP12" s="101">
        <v>0</v>
      </c>
      <c r="AQ12" s="101">
        <v>0</v>
      </c>
      <c r="AR12" s="101">
        <v>0</v>
      </c>
      <c r="AS12" s="101">
        <v>0</v>
      </c>
      <c r="AT12" s="101">
        <v>0</v>
      </c>
      <c r="AU12" s="101">
        <v>0</v>
      </c>
      <c r="AV12" s="101">
        <v>0</v>
      </c>
      <c r="AW12" s="101">
        <v>0</v>
      </c>
      <c r="AX12" s="101">
        <v>0</v>
      </c>
      <c r="AY12" s="101">
        <v>0</v>
      </c>
      <c r="AZ12" s="101">
        <v>0</v>
      </c>
      <c r="BA12" s="101">
        <v>0</v>
      </c>
      <c r="BB12" s="101">
        <v>0</v>
      </c>
      <c r="BC12" s="101">
        <v>0</v>
      </c>
      <c r="BD12" s="101">
        <v>0</v>
      </c>
      <c r="BE12" s="101">
        <v>0</v>
      </c>
      <c r="BF12" s="101">
        <v>0</v>
      </c>
      <c r="BG12" s="101">
        <v>0</v>
      </c>
      <c r="BH12" s="101">
        <v>0</v>
      </c>
      <c r="BI12" s="101">
        <v>0</v>
      </c>
      <c r="BJ12" s="101">
        <v>0</v>
      </c>
      <c r="BK12" s="101">
        <v>0</v>
      </c>
      <c r="BL12" s="101">
        <v>0</v>
      </c>
      <c r="BM12" s="101">
        <v>0</v>
      </c>
      <c r="BN12" s="101">
        <v>0</v>
      </c>
      <c r="BO12" s="101">
        <v>0</v>
      </c>
      <c r="BP12" s="101">
        <v>0</v>
      </c>
      <c r="BQ12" s="101">
        <v>0</v>
      </c>
    </row>
    <row r="13" spans="1:69" ht="15" x14ac:dyDescent="0.25">
      <c r="A13" s="75" t="s">
        <v>32</v>
      </c>
      <c r="B13" s="76">
        <v>0</v>
      </c>
      <c r="C13" s="76">
        <v>0</v>
      </c>
      <c r="D13" s="76">
        <v>0</v>
      </c>
      <c r="E13" s="76">
        <v>0</v>
      </c>
      <c r="F13" s="76">
        <v>0</v>
      </c>
      <c r="G13" s="76">
        <v>0</v>
      </c>
      <c r="H13" s="76">
        <v>0</v>
      </c>
      <c r="I13" s="76">
        <v>0</v>
      </c>
      <c r="J13" s="76">
        <v>0</v>
      </c>
      <c r="K13" s="76">
        <v>0</v>
      </c>
      <c r="L13" s="76">
        <v>0</v>
      </c>
      <c r="M13" s="76">
        <v>0</v>
      </c>
      <c r="N13" s="76">
        <v>0</v>
      </c>
      <c r="O13" s="76">
        <v>0</v>
      </c>
      <c r="P13" s="76">
        <v>0</v>
      </c>
      <c r="Q13" s="76">
        <v>0</v>
      </c>
      <c r="R13" s="76">
        <v>0</v>
      </c>
      <c r="S13" s="76">
        <v>0</v>
      </c>
      <c r="T13" s="76">
        <v>0</v>
      </c>
      <c r="U13" s="76">
        <v>0</v>
      </c>
      <c r="V13" s="76">
        <v>0</v>
      </c>
      <c r="W13" s="76">
        <v>0</v>
      </c>
      <c r="X13" s="76">
        <v>0</v>
      </c>
      <c r="Y13" s="76">
        <v>0</v>
      </c>
      <c r="Z13" s="76">
        <v>0</v>
      </c>
      <c r="AA13" s="76">
        <v>0</v>
      </c>
      <c r="AB13" s="76">
        <v>0</v>
      </c>
      <c r="AC13" s="76">
        <v>0</v>
      </c>
      <c r="AD13" s="76">
        <v>0</v>
      </c>
      <c r="AE13" s="77">
        <v>0</v>
      </c>
      <c r="AF13" s="77">
        <v>0</v>
      </c>
      <c r="AG13" s="77">
        <v>0</v>
      </c>
      <c r="AH13" s="77">
        <v>0</v>
      </c>
      <c r="AJ13" s="101" t="s">
        <v>32</v>
      </c>
      <c r="AK13" s="101">
        <v>0</v>
      </c>
      <c r="AL13" s="101">
        <v>0</v>
      </c>
      <c r="AM13" s="101">
        <v>0</v>
      </c>
      <c r="AN13" s="101">
        <v>0</v>
      </c>
      <c r="AO13" s="101">
        <v>0</v>
      </c>
      <c r="AP13" s="101">
        <v>0</v>
      </c>
      <c r="AQ13" s="101">
        <v>0</v>
      </c>
      <c r="AR13" s="101">
        <v>0</v>
      </c>
      <c r="AS13" s="101">
        <v>0</v>
      </c>
      <c r="AT13" s="101">
        <v>0</v>
      </c>
      <c r="AU13" s="101">
        <v>0</v>
      </c>
      <c r="AV13" s="101">
        <v>0</v>
      </c>
      <c r="AW13" s="101">
        <v>0</v>
      </c>
      <c r="AX13" s="101">
        <v>0</v>
      </c>
      <c r="AY13" s="101">
        <v>0</v>
      </c>
      <c r="AZ13" s="101">
        <v>0</v>
      </c>
      <c r="BA13" s="101">
        <v>0</v>
      </c>
      <c r="BB13" s="101">
        <v>0</v>
      </c>
      <c r="BC13" s="101">
        <v>0</v>
      </c>
      <c r="BD13" s="101">
        <v>0</v>
      </c>
      <c r="BE13" s="101">
        <v>0</v>
      </c>
      <c r="BF13" s="101">
        <v>0</v>
      </c>
      <c r="BG13" s="101">
        <v>0</v>
      </c>
      <c r="BH13" s="101">
        <v>0</v>
      </c>
      <c r="BI13" s="101">
        <v>0</v>
      </c>
      <c r="BJ13" s="101">
        <v>0</v>
      </c>
      <c r="BK13" s="101">
        <v>0</v>
      </c>
      <c r="BL13" s="101">
        <v>0</v>
      </c>
      <c r="BM13" s="101">
        <v>0</v>
      </c>
      <c r="BN13" s="101">
        <v>0</v>
      </c>
      <c r="BO13" s="101">
        <v>0</v>
      </c>
      <c r="BP13" s="101">
        <v>0</v>
      </c>
      <c r="BQ13" s="101">
        <v>0</v>
      </c>
    </row>
    <row r="14" spans="1:69" ht="15" x14ac:dyDescent="0.25">
      <c r="A14" s="75" t="s">
        <v>34</v>
      </c>
      <c r="B14" s="76">
        <v>0</v>
      </c>
      <c r="C14" s="76">
        <v>0</v>
      </c>
      <c r="D14" s="76">
        <v>0</v>
      </c>
      <c r="E14" s="76">
        <v>0</v>
      </c>
      <c r="F14" s="76">
        <v>0</v>
      </c>
      <c r="G14" s="76">
        <v>0</v>
      </c>
      <c r="H14" s="76">
        <v>0</v>
      </c>
      <c r="I14" s="76">
        <v>0</v>
      </c>
      <c r="J14" s="76">
        <v>0</v>
      </c>
      <c r="K14" s="76">
        <v>0</v>
      </c>
      <c r="L14" s="76">
        <v>0</v>
      </c>
      <c r="M14" s="76">
        <v>0</v>
      </c>
      <c r="N14" s="76">
        <v>0</v>
      </c>
      <c r="O14" s="76">
        <v>0</v>
      </c>
      <c r="P14" s="76">
        <v>0</v>
      </c>
      <c r="Q14" s="76">
        <v>0</v>
      </c>
      <c r="R14" s="76">
        <v>0</v>
      </c>
      <c r="S14" s="76">
        <v>0</v>
      </c>
      <c r="T14" s="76">
        <v>0</v>
      </c>
      <c r="U14" s="76">
        <v>0</v>
      </c>
      <c r="V14" s="76">
        <v>0</v>
      </c>
      <c r="W14" s="76">
        <v>0</v>
      </c>
      <c r="X14" s="76">
        <v>0</v>
      </c>
      <c r="Y14" s="76">
        <v>0</v>
      </c>
      <c r="Z14" s="76">
        <v>0</v>
      </c>
      <c r="AA14" s="76">
        <v>0</v>
      </c>
      <c r="AB14" s="76">
        <v>0</v>
      </c>
      <c r="AC14" s="76">
        <v>0</v>
      </c>
      <c r="AD14" s="76">
        <v>0</v>
      </c>
      <c r="AE14" s="77">
        <v>0</v>
      </c>
      <c r="AF14" s="77">
        <v>0</v>
      </c>
      <c r="AG14" s="77">
        <v>0</v>
      </c>
      <c r="AH14" s="77">
        <v>0</v>
      </c>
      <c r="AJ14" s="101" t="s">
        <v>34</v>
      </c>
      <c r="AK14" s="101">
        <v>0</v>
      </c>
      <c r="AL14" s="101">
        <v>0</v>
      </c>
      <c r="AM14" s="101">
        <v>0</v>
      </c>
      <c r="AN14" s="101">
        <v>0</v>
      </c>
      <c r="AO14" s="101">
        <v>0</v>
      </c>
      <c r="AP14" s="101">
        <v>0</v>
      </c>
      <c r="AQ14" s="101">
        <v>0</v>
      </c>
      <c r="AR14" s="101">
        <v>0</v>
      </c>
      <c r="AS14" s="101">
        <v>0</v>
      </c>
      <c r="AT14" s="101">
        <v>0</v>
      </c>
      <c r="AU14" s="101">
        <v>0</v>
      </c>
      <c r="AV14" s="101">
        <v>0</v>
      </c>
      <c r="AW14" s="101">
        <v>0</v>
      </c>
      <c r="AX14" s="101">
        <v>0</v>
      </c>
      <c r="AY14" s="101">
        <v>0</v>
      </c>
      <c r="AZ14" s="101">
        <v>0</v>
      </c>
      <c r="BA14" s="101">
        <v>0</v>
      </c>
      <c r="BB14" s="101">
        <v>0</v>
      </c>
      <c r="BC14" s="101">
        <v>0</v>
      </c>
      <c r="BD14" s="101">
        <v>0</v>
      </c>
      <c r="BE14" s="101">
        <v>0</v>
      </c>
      <c r="BF14" s="101">
        <v>0</v>
      </c>
      <c r="BG14" s="101">
        <v>0</v>
      </c>
      <c r="BH14" s="101">
        <v>0</v>
      </c>
      <c r="BI14" s="101">
        <v>0</v>
      </c>
      <c r="BJ14" s="101">
        <v>0</v>
      </c>
      <c r="BK14" s="101">
        <v>0</v>
      </c>
      <c r="BL14" s="101">
        <v>0</v>
      </c>
      <c r="BM14" s="101">
        <v>0</v>
      </c>
      <c r="BN14" s="101">
        <v>0</v>
      </c>
      <c r="BO14" s="101">
        <v>0</v>
      </c>
      <c r="BP14" s="101">
        <v>0</v>
      </c>
      <c r="BQ14" s="101">
        <v>0</v>
      </c>
    </row>
    <row r="15" spans="1:69" ht="15" x14ac:dyDescent="0.25">
      <c r="A15" s="75" t="s">
        <v>35</v>
      </c>
      <c r="B15" s="76">
        <v>0</v>
      </c>
      <c r="C15" s="76">
        <v>0</v>
      </c>
      <c r="D15" s="76">
        <v>0</v>
      </c>
      <c r="E15" s="76">
        <v>0</v>
      </c>
      <c r="F15" s="76">
        <v>0</v>
      </c>
      <c r="G15" s="76">
        <v>0</v>
      </c>
      <c r="H15" s="76">
        <v>0</v>
      </c>
      <c r="I15" s="76">
        <v>0</v>
      </c>
      <c r="J15" s="76">
        <v>0</v>
      </c>
      <c r="K15" s="76">
        <v>0</v>
      </c>
      <c r="L15" s="76">
        <v>0</v>
      </c>
      <c r="M15" s="76">
        <v>0</v>
      </c>
      <c r="N15" s="76">
        <v>0</v>
      </c>
      <c r="O15" s="76">
        <v>0</v>
      </c>
      <c r="P15" s="76">
        <v>0</v>
      </c>
      <c r="Q15" s="76">
        <v>0</v>
      </c>
      <c r="R15" s="76">
        <v>0</v>
      </c>
      <c r="S15" s="76">
        <v>0</v>
      </c>
      <c r="T15" s="76">
        <v>0</v>
      </c>
      <c r="U15" s="76">
        <v>0</v>
      </c>
      <c r="V15" s="76">
        <v>0</v>
      </c>
      <c r="W15" s="76">
        <v>0</v>
      </c>
      <c r="X15" s="76">
        <v>0</v>
      </c>
      <c r="Y15" s="76">
        <v>0</v>
      </c>
      <c r="Z15" s="76">
        <v>0</v>
      </c>
      <c r="AA15" s="76">
        <v>0</v>
      </c>
      <c r="AB15" s="76">
        <v>0</v>
      </c>
      <c r="AC15" s="76">
        <v>0</v>
      </c>
      <c r="AD15" s="76">
        <v>0</v>
      </c>
      <c r="AE15" s="77">
        <v>0</v>
      </c>
      <c r="AF15" s="77">
        <v>0</v>
      </c>
      <c r="AG15" s="77">
        <v>0</v>
      </c>
      <c r="AH15" s="77">
        <v>0</v>
      </c>
      <c r="AJ15" s="101" t="s">
        <v>35</v>
      </c>
      <c r="AK15" s="101">
        <v>0</v>
      </c>
      <c r="AL15" s="101">
        <v>0</v>
      </c>
      <c r="AM15" s="101">
        <v>0</v>
      </c>
      <c r="AN15" s="101">
        <v>0</v>
      </c>
      <c r="AO15" s="101">
        <v>0</v>
      </c>
      <c r="AP15" s="101">
        <v>0</v>
      </c>
      <c r="AQ15" s="101">
        <v>0</v>
      </c>
      <c r="AR15" s="101">
        <v>0</v>
      </c>
      <c r="AS15" s="101">
        <v>0</v>
      </c>
      <c r="AT15" s="101">
        <v>0</v>
      </c>
      <c r="AU15" s="101">
        <v>0</v>
      </c>
      <c r="AV15" s="101">
        <v>0</v>
      </c>
      <c r="AW15" s="101">
        <v>0</v>
      </c>
      <c r="AX15" s="101">
        <v>0</v>
      </c>
      <c r="AY15" s="101">
        <v>0</v>
      </c>
      <c r="AZ15" s="101">
        <v>0</v>
      </c>
      <c r="BA15" s="101">
        <v>0</v>
      </c>
      <c r="BB15" s="101">
        <v>0</v>
      </c>
      <c r="BC15" s="101">
        <v>0</v>
      </c>
      <c r="BD15" s="101">
        <v>0</v>
      </c>
      <c r="BE15" s="101">
        <v>0</v>
      </c>
      <c r="BF15" s="101">
        <v>0</v>
      </c>
      <c r="BG15" s="101">
        <v>0</v>
      </c>
      <c r="BH15" s="101">
        <v>0</v>
      </c>
      <c r="BI15" s="101">
        <v>0</v>
      </c>
      <c r="BJ15" s="101">
        <v>0</v>
      </c>
      <c r="BK15" s="101">
        <v>0</v>
      </c>
      <c r="BL15" s="101">
        <v>0</v>
      </c>
      <c r="BM15" s="101">
        <v>0</v>
      </c>
      <c r="BN15" s="101">
        <v>0</v>
      </c>
      <c r="BO15" s="101">
        <v>0</v>
      </c>
      <c r="BP15" s="101">
        <v>0</v>
      </c>
      <c r="BQ15" s="101">
        <v>0</v>
      </c>
    </row>
    <row r="16" spans="1:69" ht="15" x14ac:dyDescent="0.25">
      <c r="A16" s="75" t="s">
        <v>37</v>
      </c>
      <c r="B16" s="76">
        <v>0</v>
      </c>
      <c r="C16" s="76">
        <v>0</v>
      </c>
      <c r="D16" s="76">
        <v>0</v>
      </c>
      <c r="E16" s="76">
        <v>0</v>
      </c>
      <c r="F16" s="76">
        <v>0</v>
      </c>
      <c r="G16" s="76">
        <v>0</v>
      </c>
      <c r="H16" s="76">
        <v>0</v>
      </c>
      <c r="I16" s="76">
        <v>0</v>
      </c>
      <c r="J16" s="76">
        <v>0</v>
      </c>
      <c r="K16" s="76">
        <v>0</v>
      </c>
      <c r="L16" s="76">
        <v>0</v>
      </c>
      <c r="M16" s="76">
        <v>0</v>
      </c>
      <c r="N16" s="76">
        <v>0</v>
      </c>
      <c r="O16" s="76">
        <v>0</v>
      </c>
      <c r="P16" s="76">
        <v>0</v>
      </c>
      <c r="Q16" s="76">
        <v>3</v>
      </c>
      <c r="R16" s="76">
        <v>9</v>
      </c>
      <c r="S16" s="76">
        <v>10</v>
      </c>
      <c r="T16" s="76">
        <v>596</v>
      </c>
      <c r="U16" s="76">
        <v>2388</v>
      </c>
      <c r="V16" s="76">
        <v>2329</v>
      </c>
      <c r="W16" s="76">
        <v>1875</v>
      </c>
      <c r="X16" s="76">
        <v>1423</v>
      </c>
      <c r="Y16" s="76">
        <v>1347</v>
      </c>
      <c r="Z16" s="76">
        <v>2137</v>
      </c>
      <c r="AA16" s="76">
        <v>2334</v>
      </c>
      <c r="AB16" s="76">
        <v>2700</v>
      </c>
      <c r="AC16" s="76">
        <v>2530</v>
      </c>
      <c r="AD16" s="76">
        <v>2413</v>
      </c>
      <c r="AE16" s="77">
        <v>2792</v>
      </c>
      <c r="AF16" s="77">
        <v>1169</v>
      </c>
      <c r="AG16" s="77">
        <v>0</v>
      </c>
      <c r="AH16" s="77">
        <v>0</v>
      </c>
      <c r="AJ16" s="101" t="s">
        <v>37</v>
      </c>
      <c r="AK16" s="101">
        <v>0</v>
      </c>
      <c r="AL16" s="101">
        <v>0</v>
      </c>
      <c r="AM16" s="101">
        <v>0</v>
      </c>
      <c r="AN16" s="101">
        <v>0</v>
      </c>
      <c r="AO16" s="101">
        <v>0</v>
      </c>
      <c r="AP16" s="101">
        <v>0</v>
      </c>
      <c r="AQ16" s="101">
        <v>0</v>
      </c>
      <c r="AR16" s="101">
        <v>0</v>
      </c>
      <c r="AS16" s="101">
        <v>0</v>
      </c>
      <c r="AT16" s="101">
        <v>0</v>
      </c>
      <c r="AU16" s="101">
        <v>0</v>
      </c>
      <c r="AV16" s="101">
        <v>0</v>
      </c>
      <c r="AW16" s="101">
        <v>0</v>
      </c>
      <c r="AX16" s="101">
        <v>0</v>
      </c>
      <c r="AY16" s="101">
        <v>0</v>
      </c>
      <c r="AZ16" s="101">
        <v>3.2271597766805432E-5</v>
      </c>
      <c r="BA16" s="101">
        <v>7.7390063115895922E-5</v>
      </c>
      <c r="BB16" s="101">
        <v>6.4406845159503546E-5</v>
      </c>
      <c r="BC16" s="101">
        <v>2.6890816966481227E-3</v>
      </c>
      <c r="BD16" s="101">
        <v>9.1696617823242097E-3</v>
      </c>
      <c r="BE16" s="101">
        <v>7.3558905554660676E-3</v>
      </c>
      <c r="BF16" s="101">
        <v>5.6536186174414886E-3</v>
      </c>
      <c r="BG16" s="101">
        <v>4.5215656119524392E-3</v>
      </c>
      <c r="BH16" s="101">
        <v>4.2560183005627295E-3</v>
      </c>
      <c r="BI16" s="101">
        <v>6.2708895155539771E-3</v>
      </c>
      <c r="BJ16" s="101">
        <v>6.6202812059463403E-3</v>
      </c>
      <c r="BK16" s="101">
        <v>7.3573291260310477E-3</v>
      </c>
      <c r="BL16" s="101">
        <v>6.6678087155902857E-3</v>
      </c>
      <c r="BM16" s="101">
        <v>6.2981726685929209E-3</v>
      </c>
      <c r="BN16" s="101">
        <v>7.4318964645254714E-3</v>
      </c>
      <c r="BO16" s="101">
        <v>3.5218481116386685E-3</v>
      </c>
      <c r="BP16" s="101">
        <v>0</v>
      </c>
      <c r="BQ16" s="101">
        <v>0</v>
      </c>
    </row>
    <row r="17" spans="1:69" ht="15" x14ac:dyDescent="0.25">
      <c r="A17" s="75" t="s">
        <v>41</v>
      </c>
      <c r="B17" s="76">
        <v>0</v>
      </c>
      <c r="C17" s="76">
        <v>0</v>
      </c>
      <c r="D17" s="76">
        <v>0</v>
      </c>
      <c r="E17" s="76">
        <v>0</v>
      </c>
      <c r="F17" s="76">
        <v>0</v>
      </c>
      <c r="G17" s="76">
        <v>0</v>
      </c>
      <c r="H17" s="76">
        <v>0</v>
      </c>
      <c r="I17" s="76">
        <v>0</v>
      </c>
      <c r="J17" s="76">
        <v>0</v>
      </c>
      <c r="K17" s="76">
        <v>0</v>
      </c>
      <c r="L17" s="76">
        <v>0</v>
      </c>
      <c r="M17" s="76">
        <v>0</v>
      </c>
      <c r="N17" s="76">
        <v>0</v>
      </c>
      <c r="O17" s="76">
        <v>0</v>
      </c>
      <c r="P17" s="76">
        <v>0</v>
      </c>
      <c r="Q17" s="76">
        <v>0</v>
      </c>
      <c r="R17" s="76">
        <v>0</v>
      </c>
      <c r="S17" s="76">
        <v>0</v>
      </c>
      <c r="T17" s="76">
        <v>0</v>
      </c>
      <c r="U17" s="76">
        <v>0</v>
      </c>
      <c r="V17" s="76">
        <v>0</v>
      </c>
      <c r="W17" s="76">
        <v>0</v>
      </c>
      <c r="X17" s="76">
        <v>0</v>
      </c>
      <c r="Y17" s="76">
        <v>0</v>
      </c>
      <c r="Z17" s="76">
        <v>0</v>
      </c>
      <c r="AA17" s="76">
        <v>0</v>
      </c>
      <c r="AB17" s="76">
        <v>0</v>
      </c>
      <c r="AC17" s="76">
        <v>0</v>
      </c>
      <c r="AD17" s="76">
        <v>0</v>
      </c>
      <c r="AE17" s="77">
        <v>0</v>
      </c>
      <c r="AF17" s="77">
        <v>0</v>
      </c>
      <c r="AG17" s="77">
        <v>0</v>
      </c>
      <c r="AH17" s="77">
        <v>0</v>
      </c>
      <c r="AJ17" s="101" t="s">
        <v>41</v>
      </c>
      <c r="AK17" s="101">
        <v>0</v>
      </c>
      <c r="AL17" s="101">
        <v>0</v>
      </c>
      <c r="AM17" s="101">
        <v>0</v>
      </c>
      <c r="AN17" s="101">
        <v>0</v>
      </c>
      <c r="AO17" s="101">
        <v>0</v>
      </c>
      <c r="AP17" s="101">
        <v>0</v>
      </c>
      <c r="AQ17" s="101">
        <v>0</v>
      </c>
      <c r="AR17" s="101">
        <v>0</v>
      </c>
      <c r="AS17" s="101">
        <v>0</v>
      </c>
      <c r="AT17" s="101">
        <v>0</v>
      </c>
      <c r="AU17" s="101">
        <v>0</v>
      </c>
      <c r="AV17" s="101">
        <v>0</v>
      </c>
      <c r="AW17" s="101">
        <v>0</v>
      </c>
      <c r="AX17" s="101">
        <v>0</v>
      </c>
      <c r="AY17" s="101">
        <v>0</v>
      </c>
      <c r="AZ17" s="101">
        <v>0</v>
      </c>
      <c r="BA17" s="101">
        <v>0</v>
      </c>
      <c r="BB17" s="101">
        <v>0</v>
      </c>
      <c r="BC17" s="101">
        <v>0</v>
      </c>
      <c r="BD17" s="101">
        <v>0</v>
      </c>
      <c r="BE17" s="101">
        <v>0</v>
      </c>
      <c r="BF17" s="101">
        <v>0</v>
      </c>
      <c r="BG17" s="101">
        <v>0</v>
      </c>
      <c r="BH17" s="101">
        <v>0</v>
      </c>
      <c r="BI17" s="101">
        <v>0</v>
      </c>
      <c r="BJ17" s="101">
        <v>0</v>
      </c>
      <c r="BK17" s="101">
        <v>0</v>
      </c>
      <c r="BL17" s="101">
        <v>0</v>
      </c>
      <c r="BM17" s="101">
        <v>0</v>
      </c>
      <c r="BN17" s="101">
        <v>0</v>
      </c>
      <c r="BO17" s="101">
        <v>0</v>
      </c>
      <c r="BP17" s="101">
        <v>0</v>
      </c>
      <c r="BQ17" s="101">
        <v>0</v>
      </c>
    </row>
    <row r="18" spans="1:69" ht="15" x14ac:dyDescent="0.25">
      <c r="A18" s="75" t="s">
        <v>43</v>
      </c>
      <c r="B18" s="76">
        <v>5060</v>
      </c>
      <c r="C18" s="76">
        <v>5655</v>
      </c>
      <c r="D18" s="76">
        <v>7143</v>
      </c>
      <c r="E18" s="76">
        <v>8929</v>
      </c>
      <c r="F18" s="76">
        <v>10095</v>
      </c>
      <c r="G18" s="76">
        <v>10095</v>
      </c>
      <c r="H18" s="76">
        <v>10095</v>
      </c>
      <c r="I18" s="76">
        <v>10095</v>
      </c>
      <c r="J18" s="76">
        <v>10095</v>
      </c>
      <c r="K18" s="76">
        <v>10476</v>
      </c>
      <c r="L18" s="76">
        <v>10476</v>
      </c>
      <c r="M18" s="76">
        <v>10476</v>
      </c>
      <c r="N18" s="76">
        <v>10476</v>
      </c>
      <c r="O18" s="76">
        <v>14238</v>
      </c>
      <c r="P18" s="76">
        <v>20452</v>
      </c>
      <c r="Q18" s="76">
        <v>26190</v>
      </c>
      <c r="R18" s="76">
        <v>35714</v>
      </c>
      <c r="S18" s="76">
        <v>46548</v>
      </c>
      <c r="T18" s="76">
        <v>56123</v>
      </c>
      <c r="U18" s="76">
        <v>74000</v>
      </c>
      <c r="V18" s="76">
        <v>84071</v>
      </c>
      <c r="W18" s="76">
        <v>89315</v>
      </c>
      <c r="X18" s="76">
        <v>86265</v>
      </c>
      <c r="Y18" s="76">
        <v>87238</v>
      </c>
      <c r="Z18" s="76">
        <v>89188</v>
      </c>
      <c r="AA18" s="76">
        <v>94058</v>
      </c>
      <c r="AB18" s="76">
        <v>95983</v>
      </c>
      <c r="AC18" s="76">
        <v>100558</v>
      </c>
      <c r="AD18" s="76">
        <v>104035</v>
      </c>
      <c r="AE18" s="77">
        <v>104135</v>
      </c>
      <c r="AF18" s="77">
        <v>92137</v>
      </c>
      <c r="AG18" s="77">
        <v>97418</v>
      </c>
      <c r="AH18" s="77">
        <v>97418</v>
      </c>
      <c r="AJ18" s="101" t="s">
        <v>43</v>
      </c>
      <c r="AK18" s="101">
        <v>0.2842377260981912</v>
      </c>
      <c r="AL18" s="101">
        <v>0.27415523343190962</v>
      </c>
      <c r="AM18" s="101">
        <v>0.30456657996844755</v>
      </c>
      <c r="AN18" s="101">
        <v>0.32487993014117306</v>
      </c>
      <c r="AO18" s="101">
        <v>0.3289452246733357</v>
      </c>
      <c r="AP18" s="101">
        <v>0.31229698375870069</v>
      </c>
      <c r="AQ18" s="101">
        <v>0.43554232461817238</v>
      </c>
      <c r="AR18" s="101">
        <v>0.32910608332789987</v>
      </c>
      <c r="AS18" s="101">
        <v>0.30176665769886107</v>
      </c>
      <c r="AT18" s="101">
        <v>0.30033542616324072</v>
      </c>
      <c r="AU18" s="101">
        <v>0.27120925777306032</v>
      </c>
      <c r="AV18" s="101">
        <v>0.24926239649757304</v>
      </c>
      <c r="AW18" s="101">
        <v>0.20558913572493917</v>
      </c>
      <c r="AX18" s="101">
        <v>0.21323309171509017</v>
      </c>
      <c r="AY18" s="101">
        <v>0.25231315847911373</v>
      </c>
      <c r="AZ18" s="101">
        <v>0.28173104850421143</v>
      </c>
      <c r="BA18" s="101">
        <v>0.30710096823567856</v>
      </c>
      <c r="BB18" s="101">
        <v>0.29980098284845713</v>
      </c>
      <c r="BC18" s="101">
        <v>0.25322035580701779</v>
      </c>
      <c r="BD18" s="101">
        <v>0.28415199827972842</v>
      </c>
      <c r="BE18" s="101">
        <v>0.26552901455070321</v>
      </c>
      <c r="BF18" s="101">
        <v>0.26930823830228617</v>
      </c>
      <c r="BG18" s="101">
        <v>0.27410601371403875</v>
      </c>
      <c r="BH18" s="101">
        <v>0.27563958760541307</v>
      </c>
      <c r="BI18" s="101">
        <v>0.26171646893459438</v>
      </c>
      <c r="BJ18" s="101">
        <v>0.26679109240312804</v>
      </c>
      <c r="BK18" s="101">
        <v>0.26154760055697707</v>
      </c>
      <c r="BL18" s="101">
        <v>0.26502035921831146</v>
      </c>
      <c r="BM18" s="101">
        <v>0.27154181250603587</v>
      </c>
      <c r="BN18" s="101">
        <v>0.27719216989017192</v>
      </c>
      <c r="BO18" s="101">
        <v>0.27758128268781179</v>
      </c>
      <c r="BP18" s="101">
        <v>0.27248418261458163</v>
      </c>
      <c r="BQ18" s="101">
        <v>0.27248418261458163</v>
      </c>
    </row>
    <row r="19" spans="1:69" ht="15" x14ac:dyDescent="0.25">
      <c r="A19" s="75" t="s">
        <v>44</v>
      </c>
      <c r="B19" s="76">
        <v>111</v>
      </c>
      <c r="C19" s="76">
        <v>130</v>
      </c>
      <c r="D19" s="76">
        <v>116</v>
      </c>
      <c r="E19" s="76">
        <v>117</v>
      </c>
      <c r="F19" s="76">
        <v>143</v>
      </c>
      <c r="G19" s="76">
        <v>135</v>
      </c>
      <c r="H19" s="76">
        <v>55</v>
      </c>
      <c r="I19" s="76">
        <v>95</v>
      </c>
      <c r="J19" s="76">
        <v>110</v>
      </c>
      <c r="K19" s="76">
        <v>100</v>
      </c>
      <c r="L19" s="76">
        <v>118</v>
      </c>
      <c r="M19" s="76">
        <v>128</v>
      </c>
      <c r="N19" s="76">
        <v>171</v>
      </c>
      <c r="O19" s="76">
        <v>198</v>
      </c>
      <c r="P19" s="76">
        <v>87</v>
      </c>
      <c r="Q19" s="76">
        <v>0</v>
      </c>
      <c r="R19" s="76">
        <v>0</v>
      </c>
      <c r="S19" s="76">
        <v>40</v>
      </c>
      <c r="T19" s="76">
        <v>876</v>
      </c>
      <c r="U19" s="76">
        <v>293</v>
      </c>
      <c r="V19" s="76">
        <v>1452</v>
      </c>
      <c r="W19" s="76">
        <v>1479</v>
      </c>
      <c r="X19" s="76">
        <v>1391</v>
      </c>
      <c r="Y19" s="76">
        <v>1379</v>
      </c>
      <c r="Z19" s="76">
        <v>1589</v>
      </c>
      <c r="AA19" s="76">
        <v>1554</v>
      </c>
      <c r="AB19" s="76">
        <v>1615</v>
      </c>
      <c r="AC19" s="76">
        <v>1643</v>
      </c>
      <c r="AD19" s="76">
        <v>1633</v>
      </c>
      <c r="AE19" s="77">
        <v>1571</v>
      </c>
      <c r="AF19" s="77">
        <v>365</v>
      </c>
      <c r="AG19" s="77">
        <v>242</v>
      </c>
      <c r="AH19" s="77">
        <v>242</v>
      </c>
      <c r="AJ19" s="101" t="s">
        <v>44</v>
      </c>
      <c r="AK19" s="101">
        <v>6.2352544657903602E-3</v>
      </c>
      <c r="AL19" s="101">
        <v>6.3024191593542443E-3</v>
      </c>
      <c r="AM19" s="101">
        <v>4.9460623374408394E-3</v>
      </c>
      <c r="AN19" s="101">
        <v>4.2570222675010917E-3</v>
      </c>
      <c r="AO19" s="101">
        <v>4.6596500374727103E-3</v>
      </c>
      <c r="AP19" s="101">
        <v>4.1763341067285386E-3</v>
      </c>
      <c r="AQ19" s="101">
        <v>2.3729398567607215E-3</v>
      </c>
      <c r="AR19" s="101">
        <v>3.0970854795592359E-3</v>
      </c>
      <c r="AS19" s="101">
        <v>3.288195378590859E-3</v>
      </c>
      <c r="AT19" s="101">
        <v>2.8668902841088272E-3</v>
      </c>
      <c r="AU19" s="101">
        <v>3.0548580008802131E-3</v>
      </c>
      <c r="AV19" s="101">
        <v>3.0455886551822593E-3</v>
      </c>
      <c r="AW19" s="101">
        <v>3.3558364078813095E-3</v>
      </c>
      <c r="AX19" s="101">
        <v>2.9653148026118734E-3</v>
      </c>
      <c r="AY19" s="101">
        <v>1.0733055343087666E-3</v>
      </c>
      <c r="AZ19" s="101">
        <v>0</v>
      </c>
      <c r="BA19" s="101">
        <v>0</v>
      </c>
      <c r="BB19" s="101">
        <v>2.5762738063801418E-4</v>
      </c>
      <c r="BC19" s="101">
        <v>3.9524086682277779E-3</v>
      </c>
      <c r="BD19" s="101">
        <v>1.1250883175129788E-3</v>
      </c>
      <c r="BE19" s="101">
        <v>4.5859824330342341E-3</v>
      </c>
      <c r="BF19" s="101">
        <v>4.4595743654378467E-3</v>
      </c>
      <c r="BG19" s="101">
        <v>4.4198859917258205E-3</v>
      </c>
      <c r="BH19" s="101">
        <v>4.3571263819420962E-3</v>
      </c>
      <c r="BI19" s="101">
        <v>4.6628186430581519E-3</v>
      </c>
      <c r="BJ19" s="101">
        <v>4.407847898046535E-3</v>
      </c>
      <c r="BK19" s="101">
        <v>4.4007727920519048E-3</v>
      </c>
      <c r="BL19" s="101">
        <v>4.3301224188596202E-3</v>
      </c>
      <c r="BM19" s="101">
        <v>4.2622942261965353E-3</v>
      </c>
      <c r="BN19" s="101">
        <v>4.1817726883128636E-3</v>
      </c>
      <c r="BO19" s="101">
        <v>1.0996360656527922E-3</v>
      </c>
      <c r="BP19" s="101">
        <v>6.7688899579881293E-4</v>
      </c>
      <c r="BQ19" s="101">
        <v>6.7688899579881293E-4</v>
      </c>
    </row>
    <row r="20" spans="1:69" ht="15" x14ac:dyDescent="0.25">
      <c r="A20" s="75" t="s">
        <v>45</v>
      </c>
      <c r="B20" s="76">
        <v>7305</v>
      </c>
      <c r="C20" s="76">
        <v>8571</v>
      </c>
      <c r="D20" s="76">
        <v>9815</v>
      </c>
      <c r="E20" s="76">
        <v>10713</v>
      </c>
      <c r="F20" s="76">
        <v>11376</v>
      </c>
      <c r="G20" s="76">
        <v>10937</v>
      </c>
      <c r="H20" s="76">
        <v>4491</v>
      </c>
      <c r="I20" s="76">
        <v>7943</v>
      </c>
      <c r="J20" s="76">
        <v>9365</v>
      </c>
      <c r="K20" s="76">
        <v>8674</v>
      </c>
      <c r="L20" s="76">
        <v>10399</v>
      </c>
      <c r="M20" s="76">
        <v>11385</v>
      </c>
      <c r="N20" s="76">
        <v>15547</v>
      </c>
      <c r="O20" s="76">
        <v>18697</v>
      </c>
      <c r="P20" s="76">
        <v>17698</v>
      </c>
      <c r="Q20" s="76">
        <v>17059</v>
      </c>
      <c r="R20" s="76">
        <v>17569</v>
      </c>
      <c r="S20" s="76">
        <v>21566</v>
      </c>
      <c r="T20" s="76">
        <v>23988</v>
      </c>
      <c r="U20" s="76">
        <v>30498</v>
      </c>
      <c r="V20" s="76">
        <v>35621</v>
      </c>
      <c r="W20" s="76">
        <v>35493</v>
      </c>
      <c r="X20" s="76">
        <v>35647</v>
      </c>
      <c r="Y20" s="76">
        <v>36403</v>
      </c>
      <c r="Z20" s="76">
        <v>37807</v>
      </c>
      <c r="AA20" s="76">
        <v>37062</v>
      </c>
      <c r="AB20" s="76">
        <v>41078</v>
      </c>
      <c r="AC20" s="76">
        <v>39548</v>
      </c>
      <c r="AD20" s="76">
        <v>36449</v>
      </c>
      <c r="AE20" s="77">
        <v>35260</v>
      </c>
      <c r="AF20" s="77">
        <v>33807</v>
      </c>
      <c r="AG20" s="77">
        <v>34083</v>
      </c>
      <c r="AH20" s="77">
        <v>34083</v>
      </c>
      <c r="AJ20" s="101" t="s">
        <v>45</v>
      </c>
      <c r="AK20" s="101">
        <v>0.41034715200539268</v>
      </c>
      <c r="AL20" s="101">
        <v>0.41552334319096329</v>
      </c>
      <c r="AM20" s="101">
        <v>0.41849656760329168</v>
      </c>
      <c r="AN20" s="101">
        <v>0.3897904235191384</v>
      </c>
      <c r="AO20" s="101">
        <v>0.37068656521880805</v>
      </c>
      <c r="AP20" s="101">
        <v>0.3383449342614076</v>
      </c>
      <c r="AQ20" s="101">
        <v>0.19376132539477089</v>
      </c>
      <c r="AR20" s="101">
        <v>0.25894894699093696</v>
      </c>
      <c r="AS20" s="101">
        <v>0.27994499745912177</v>
      </c>
      <c r="AT20" s="101">
        <v>0.24867406324359967</v>
      </c>
      <c r="AU20" s="101">
        <v>0.2692158334843503</v>
      </c>
      <c r="AV20" s="101">
        <v>0.27089083468164082</v>
      </c>
      <c r="AW20" s="101">
        <v>0.30510636627678783</v>
      </c>
      <c r="AX20" s="101">
        <v>0.28001258012340502</v>
      </c>
      <c r="AY20" s="101">
        <v>0.21833748673789138</v>
      </c>
      <c r="AZ20" s="101">
        <v>0.18350706210131129</v>
      </c>
      <c r="BA20" s="101">
        <v>0.1510740020981306</v>
      </c>
      <c r="BB20" s="101">
        <v>0.13889980227098536</v>
      </c>
      <c r="BC20" s="101">
        <v>0.10823102640804559</v>
      </c>
      <c r="BD20" s="101">
        <v>0.11710902220993456</v>
      </c>
      <c r="BE20" s="101">
        <v>0.11250501394429231</v>
      </c>
      <c r="BF20" s="101">
        <v>0.10702073898072041</v>
      </c>
      <c r="BG20" s="101">
        <v>0.11326791944432088</v>
      </c>
      <c r="BH20" s="101">
        <v>0.11501992145165928</v>
      </c>
      <c r="BI20" s="101">
        <v>0.11094221802271841</v>
      </c>
      <c r="BJ20" s="101">
        <v>0.1051246195607469</v>
      </c>
      <c r="BK20" s="101">
        <v>0.11193495031077903</v>
      </c>
      <c r="BL20" s="101">
        <v>0.10422865576449195</v>
      </c>
      <c r="BM20" s="101">
        <v>9.5135555572956221E-2</v>
      </c>
      <c r="BN20" s="101">
        <v>9.3856973259014362E-2</v>
      </c>
      <c r="BO20" s="101">
        <v>0.10185040129184643</v>
      </c>
      <c r="BP20" s="101">
        <v>9.5332262990954306E-2</v>
      </c>
      <c r="BQ20" s="101">
        <v>9.5332262990954306E-2</v>
      </c>
    </row>
    <row r="21" spans="1:69" ht="15" x14ac:dyDescent="0.25">
      <c r="A21" s="75" t="s">
        <v>46</v>
      </c>
      <c r="B21" s="76">
        <v>1302</v>
      </c>
      <c r="C21" s="76">
        <v>1528</v>
      </c>
      <c r="D21" s="76">
        <v>1365</v>
      </c>
      <c r="E21" s="76">
        <v>1490</v>
      </c>
      <c r="F21" s="76">
        <v>1660</v>
      </c>
      <c r="G21" s="76">
        <v>1591</v>
      </c>
      <c r="H21" s="76">
        <v>651</v>
      </c>
      <c r="I21" s="76">
        <v>1148</v>
      </c>
      <c r="J21" s="76">
        <v>1350</v>
      </c>
      <c r="K21" s="76">
        <v>1247</v>
      </c>
      <c r="L21" s="76">
        <v>1491</v>
      </c>
      <c r="M21" s="76">
        <v>1628</v>
      </c>
      <c r="N21" s="76">
        <v>2210</v>
      </c>
      <c r="O21" s="76">
        <v>2593</v>
      </c>
      <c r="P21" s="76">
        <v>2357</v>
      </c>
      <c r="Q21" s="76">
        <v>2266</v>
      </c>
      <c r="R21" s="76">
        <v>2286</v>
      </c>
      <c r="S21" s="76">
        <v>6337</v>
      </c>
      <c r="T21" s="76">
        <v>13847</v>
      </c>
      <c r="U21" s="76">
        <v>16723</v>
      </c>
      <c r="V21" s="76">
        <v>22487</v>
      </c>
      <c r="W21" s="76">
        <v>23786</v>
      </c>
      <c r="X21" s="76">
        <v>20465</v>
      </c>
      <c r="Y21" s="76">
        <v>21749</v>
      </c>
      <c r="Z21" s="76">
        <v>23883</v>
      </c>
      <c r="AA21" s="76">
        <v>25175</v>
      </c>
      <c r="AB21" s="76">
        <v>27001</v>
      </c>
      <c r="AC21" s="76">
        <v>27471</v>
      </c>
      <c r="AD21" s="76">
        <v>28312</v>
      </c>
      <c r="AE21" s="77">
        <v>25137</v>
      </c>
      <c r="AF21" s="77">
        <v>23148</v>
      </c>
      <c r="AG21" s="77">
        <v>27520</v>
      </c>
      <c r="AH21" s="77">
        <v>27520</v>
      </c>
      <c r="AJ21" s="101" t="s">
        <v>46</v>
      </c>
      <c r="AK21" s="101">
        <v>7.3137849679811254E-2</v>
      </c>
      <c r="AL21" s="101">
        <v>7.4077665196102191E-2</v>
      </c>
      <c r="AM21" s="101">
        <v>5.8201509401782286E-2</v>
      </c>
      <c r="AN21" s="101">
        <v>5.4213360500654929E-2</v>
      </c>
      <c r="AO21" s="101">
        <v>5.409104239303985E-2</v>
      </c>
      <c r="AP21" s="101">
        <v>4.9218870843000771E-2</v>
      </c>
      <c r="AQ21" s="101">
        <v>2.8086979031840539E-2</v>
      </c>
      <c r="AR21" s="101">
        <v>3.7425832952989506E-2</v>
      </c>
      <c r="AS21" s="101">
        <v>4.0355125100887811E-2</v>
      </c>
      <c r="AT21" s="101">
        <v>3.5750121842837074E-2</v>
      </c>
      <c r="AU21" s="101">
        <v>3.8599943045020325E-2</v>
      </c>
      <c r="AV21" s="101">
        <v>3.8736080708099363E-2</v>
      </c>
      <c r="AW21" s="101">
        <v>4.3370751236360784E-2</v>
      </c>
      <c r="AX21" s="101">
        <v>3.8833642844305995E-2</v>
      </c>
      <c r="AY21" s="101">
        <v>2.9077944188112215E-2</v>
      </c>
      <c r="AZ21" s="101">
        <v>2.4375813513193706E-2</v>
      </c>
      <c r="BA21" s="101">
        <v>1.9657076031437563E-2</v>
      </c>
      <c r="BB21" s="101">
        <v>4.0814617777577403E-2</v>
      </c>
      <c r="BC21" s="101">
        <v>6.2476030626655299E-2</v>
      </c>
      <c r="BD21" s="101">
        <v>6.4214511719349984E-2</v>
      </c>
      <c r="BE21" s="101">
        <v>7.1022718300028112E-2</v>
      </c>
      <c r="BF21" s="101">
        <v>7.1721051965047064E-2</v>
      </c>
      <c r="BG21" s="101">
        <v>6.502729462305458E-2</v>
      </c>
      <c r="BH21" s="101">
        <v>6.8718739434995402E-2</v>
      </c>
      <c r="BI21" s="101">
        <v>7.0083132569010595E-2</v>
      </c>
      <c r="BJ21" s="101">
        <v>7.140770323894563E-2</v>
      </c>
      <c r="BK21" s="101">
        <v>7.3576016197023822E-2</v>
      </c>
      <c r="BL21" s="101">
        <v>7.2399752263233488E-2</v>
      </c>
      <c r="BM21" s="101">
        <v>7.3897167257854446E-2</v>
      </c>
      <c r="BN21" s="101">
        <v>6.6911024867040397E-2</v>
      </c>
      <c r="BO21" s="101">
        <v>6.973801547323516E-2</v>
      </c>
      <c r="BP21" s="101">
        <v>7.6975145307369139E-2</v>
      </c>
      <c r="BQ21" s="101">
        <v>7.6975145307369139E-2</v>
      </c>
    </row>
    <row r="22" spans="1:69" ht="15" x14ac:dyDescent="0.25">
      <c r="A22" s="75" t="s">
        <v>47</v>
      </c>
      <c r="B22" s="76">
        <v>469</v>
      </c>
      <c r="C22" s="76">
        <v>551</v>
      </c>
      <c r="D22" s="76">
        <v>492</v>
      </c>
      <c r="E22" s="76">
        <v>711</v>
      </c>
      <c r="F22" s="76">
        <v>770</v>
      </c>
      <c r="G22" s="76">
        <v>727</v>
      </c>
      <c r="H22" s="76">
        <v>294</v>
      </c>
      <c r="I22" s="76">
        <v>511</v>
      </c>
      <c r="J22" s="76">
        <v>592</v>
      </c>
      <c r="K22" s="76">
        <v>540</v>
      </c>
      <c r="L22" s="76">
        <v>636</v>
      </c>
      <c r="M22" s="76">
        <v>686</v>
      </c>
      <c r="N22" s="76">
        <v>1475</v>
      </c>
      <c r="O22" s="76">
        <v>2328</v>
      </c>
      <c r="P22" s="76">
        <v>2646</v>
      </c>
      <c r="Q22" s="76">
        <v>3143</v>
      </c>
      <c r="R22" s="76">
        <v>4164</v>
      </c>
      <c r="S22" s="76">
        <v>5530</v>
      </c>
      <c r="T22" s="76">
        <v>10573</v>
      </c>
      <c r="U22" s="76">
        <v>9781</v>
      </c>
      <c r="V22" s="76">
        <v>10818</v>
      </c>
      <c r="W22" s="76">
        <v>10860</v>
      </c>
      <c r="X22" s="76">
        <v>9648</v>
      </c>
      <c r="Y22" s="76">
        <v>9513</v>
      </c>
      <c r="Z22" s="76">
        <v>11678</v>
      </c>
      <c r="AA22" s="76">
        <v>11596</v>
      </c>
      <c r="AB22" s="76">
        <v>11854</v>
      </c>
      <c r="AC22" s="76">
        <v>12160</v>
      </c>
      <c r="AD22" s="76">
        <v>12526</v>
      </c>
      <c r="AE22" s="77">
        <v>12826</v>
      </c>
      <c r="AF22" s="77">
        <v>12721</v>
      </c>
      <c r="AG22" s="77">
        <v>12670</v>
      </c>
      <c r="AH22" s="77">
        <v>12670</v>
      </c>
      <c r="AJ22" s="101" t="s">
        <v>47</v>
      </c>
      <c r="AK22" s="101">
        <v>2.6345354454555669E-2</v>
      </c>
      <c r="AL22" s="101">
        <v>2.6712561206186067E-2</v>
      </c>
      <c r="AM22" s="101">
        <v>2.0978126465697352E-2</v>
      </c>
      <c r="AN22" s="101">
        <v>2.5869596856352785E-2</v>
      </c>
      <c r="AO22" s="101">
        <v>2.5090423278699207E-2</v>
      </c>
      <c r="AP22" s="101">
        <v>2.2490332559938129E-2</v>
      </c>
      <c r="AQ22" s="101">
        <v>1.2684442143411856E-2</v>
      </c>
      <c r="AR22" s="101">
        <v>1.6659059790050206E-2</v>
      </c>
      <c r="AS22" s="101">
        <v>1.7696469673870802E-2</v>
      </c>
      <c r="AT22" s="101">
        <v>1.5481207534187667E-2</v>
      </c>
      <c r="AU22" s="101">
        <v>1.6465166852201826E-2</v>
      </c>
      <c r="AV22" s="101">
        <v>1.6322451698867421E-2</v>
      </c>
      <c r="AW22" s="101">
        <v>2.8946542114765682E-2</v>
      </c>
      <c r="AX22" s="101">
        <v>3.4864913436769902E-2</v>
      </c>
      <c r="AY22" s="101">
        <v>3.264329245725283E-2</v>
      </c>
      <c r="AZ22" s="101">
        <v>3.3809877260356495E-2</v>
      </c>
      <c r="BA22" s="101">
        <v>3.5805802534954509E-2</v>
      </c>
      <c r="BB22" s="101">
        <v>3.5616985373205463E-2</v>
      </c>
      <c r="BC22" s="101">
        <v>4.7704128823256045E-2</v>
      </c>
      <c r="BD22" s="101">
        <v>3.7557982367216539E-2</v>
      </c>
      <c r="BE22" s="101">
        <v>3.4167464160168276E-2</v>
      </c>
      <c r="BF22" s="101">
        <v>3.27457590322211E-2</v>
      </c>
      <c r="BG22" s="101">
        <v>3.0656405498325465E-2</v>
      </c>
      <c r="BH22" s="101">
        <v>3.0057536817559946E-2</v>
      </c>
      <c r="BI22" s="101">
        <v>3.4268342425193894E-2</v>
      </c>
      <c r="BJ22" s="101">
        <v>3.2891508510777101E-2</v>
      </c>
      <c r="BK22" s="101">
        <v>3.2301399799989645E-2</v>
      </c>
      <c r="BL22" s="101">
        <v>3.2047649795090068E-2</v>
      </c>
      <c r="BM22" s="101">
        <v>3.2694119704432215E-2</v>
      </c>
      <c r="BN22" s="101">
        <v>3.414093984742253E-2</v>
      </c>
      <c r="BO22" s="101">
        <v>3.8324576414162106E-2</v>
      </c>
      <c r="BP22" s="101">
        <v>3.5438775110623801E-2</v>
      </c>
      <c r="BQ22" s="101">
        <v>3.5438775110623801E-2</v>
      </c>
    </row>
    <row r="23" spans="1:69" ht="15" x14ac:dyDescent="0.25">
      <c r="A23" s="75" t="s">
        <v>48</v>
      </c>
      <c r="B23" s="76">
        <v>0</v>
      </c>
      <c r="C23" s="76">
        <v>0</v>
      </c>
      <c r="D23" s="76">
        <v>0</v>
      </c>
      <c r="E23" s="76">
        <v>0</v>
      </c>
      <c r="F23" s="76">
        <v>0</v>
      </c>
      <c r="G23" s="76">
        <v>0</v>
      </c>
      <c r="H23" s="76">
        <v>0</v>
      </c>
      <c r="I23" s="76">
        <v>0</v>
      </c>
      <c r="J23" s="76">
        <v>0</v>
      </c>
      <c r="K23" s="76">
        <v>0</v>
      </c>
      <c r="L23" s="76">
        <v>0</v>
      </c>
      <c r="M23" s="76">
        <v>0</v>
      </c>
      <c r="N23" s="76">
        <v>0</v>
      </c>
      <c r="O23" s="76">
        <v>0</v>
      </c>
      <c r="P23" s="76">
        <v>587</v>
      </c>
      <c r="Q23" s="76">
        <v>570</v>
      </c>
      <c r="R23" s="76">
        <v>709</v>
      </c>
      <c r="S23" s="76">
        <v>848</v>
      </c>
      <c r="T23" s="76">
        <v>830</v>
      </c>
      <c r="U23" s="76">
        <v>842</v>
      </c>
      <c r="V23" s="76">
        <v>814</v>
      </c>
      <c r="W23" s="76">
        <v>702</v>
      </c>
      <c r="X23" s="76">
        <v>630</v>
      </c>
      <c r="Y23" s="76">
        <v>654</v>
      </c>
      <c r="Z23" s="76">
        <v>658</v>
      </c>
      <c r="AA23" s="76">
        <v>652</v>
      </c>
      <c r="AB23" s="76">
        <v>708</v>
      </c>
      <c r="AC23" s="76">
        <v>713</v>
      </c>
      <c r="AD23" s="76">
        <v>700</v>
      </c>
      <c r="AE23" s="77">
        <v>844</v>
      </c>
      <c r="AF23" s="77">
        <v>928</v>
      </c>
      <c r="AG23" s="77">
        <v>939</v>
      </c>
      <c r="AH23" s="77">
        <v>939</v>
      </c>
      <c r="AJ23" s="101" t="s">
        <v>48</v>
      </c>
      <c r="AK23" s="101">
        <v>0</v>
      </c>
      <c r="AL23" s="101">
        <v>0</v>
      </c>
      <c r="AM23" s="101">
        <v>0</v>
      </c>
      <c r="AN23" s="101">
        <v>0</v>
      </c>
      <c r="AO23" s="101">
        <v>0</v>
      </c>
      <c r="AP23" s="101">
        <v>0</v>
      </c>
      <c r="AQ23" s="101">
        <v>0</v>
      </c>
      <c r="AR23" s="101">
        <v>0</v>
      </c>
      <c r="AS23" s="101">
        <v>0</v>
      </c>
      <c r="AT23" s="101">
        <v>0</v>
      </c>
      <c r="AU23" s="101">
        <v>0</v>
      </c>
      <c r="AV23" s="101">
        <v>0</v>
      </c>
      <c r="AW23" s="101">
        <v>0</v>
      </c>
      <c r="AX23" s="101">
        <v>0</v>
      </c>
      <c r="AY23" s="101">
        <v>7.2417281452786895E-3</v>
      </c>
      <c r="AZ23" s="101">
        <v>6.1316035756930325E-3</v>
      </c>
      <c r="BA23" s="101">
        <v>6.0966171943522456E-3</v>
      </c>
      <c r="BB23" s="101">
        <v>5.4617004695259016E-3</v>
      </c>
      <c r="BC23" s="101">
        <v>3.7448620943254058E-3</v>
      </c>
      <c r="BD23" s="101">
        <v>3.2331889533990725E-3</v>
      </c>
      <c r="BE23" s="101">
        <v>2.570929545791919E-3</v>
      </c>
      <c r="BF23" s="101">
        <v>2.1167148103700935E-3</v>
      </c>
      <c r="BG23" s="101">
        <v>2.0018175232115508E-3</v>
      </c>
      <c r="BH23" s="101">
        <v>2.066396413190813E-3</v>
      </c>
      <c r="BI23" s="101">
        <v>1.930858821354477E-3</v>
      </c>
      <c r="BJ23" s="101">
        <v>1.8493673291675294E-3</v>
      </c>
      <c r="BK23" s="101">
        <v>1.9292551930481414E-3</v>
      </c>
      <c r="BL23" s="101">
        <v>1.8791097289390804E-3</v>
      </c>
      <c r="BM23" s="101">
        <v>1.8270703970223972E-3</v>
      </c>
      <c r="BN23" s="101">
        <v>2.2466048051789033E-3</v>
      </c>
      <c r="BO23" s="101">
        <v>2.7957870381528525E-3</v>
      </c>
      <c r="BP23" s="101">
        <v>2.6264411861780385E-3</v>
      </c>
      <c r="BQ23" s="101">
        <v>2.6264411861780385E-3</v>
      </c>
    </row>
    <row r="24" spans="1:69" ht="15" x14ac:dyDescent="0.25">
      <c r="A24" s="75" t="s">
        <v>49</v>
      </c>
      <c r="B24" s="76">
        <v>0</v>
      </c>
      <c r="C24" s="76">
        <v>0</v>
      </c>
      <c r="D24" s="76">
        <v>0</v>
      </c>
      <c r="E24" s="76">
        <v>0</v>
      </c>
      <c r="F24" s="76">
        <v>0</v>
      </c>
      <c r="G24" s="76">
        <v>0</v>
      </c>
      <c r="H24" s="76">
        <v>0</v>
      </c>
      <c r="I24" s="76">
        <v>0</v>
      </c>
      <c r="J24" s="76">
        <v>0</v>
      </c>
      <c r="K24" s="76">
        <v>0</v>
      </c>
      <c r="L24" s="76">
        <v>0</v>
      </c>
      <c r="M24" s="76">
        <v>0</v>
      </c>
      <c r="N24" s="76">
        <v>0</v>
      </c>
      <c r="O24" s="76">
        <v>0</v>
      </c>
      <c r="P24" s="76">
        <v>0</v>
      </c>
      <c r="Q24" s="76">
        <v>0</v>
      </c>
      <c r="R24" s="76">
        <v>0</v>
      </c>
      <c r="S24" s="76">
        <v>0</v>
      </c>
      <c r="T24" s="76">
        <v>23</v>
      </c>
      <c r="U24" s="76">
        <v>36</v>
      </c>
      <c r="V24" s="76">
        <v>30</v>
      </c>
      <c r="W24" s="76">
        <v>28</v>
      </c>
      <c r="X24" s="76">
        <v>29</v>
      </c>
      <c r="Y24" s="76">
        <v>36</v>
      </c>
      <c r="Z24" s="76">
        <v>33</v>
      </c>
      <c r="AA24" s="76">
        <v>0</v>
      </c>
      <c r="AB24" s="76">
        <v>0</v>
      </c>
      <c r="AC24" s="76">
        <v>0</v>
      </c>
      <c r="AD24" s="76">
        <v>0</v>
      </c>
      <c r="AE24" s="77">
        <v>0</v>
      </c>
      <c r="AF24" s="77">
        <v>0</v>
      </c>
      <c r="AG24" s="77">
        <v>0</v>
      </c>
      <c r="AH24" s="77">
        <v>0</v>
      </c>
      <c r="AJ24" s="101" t="s">
        <v>49</v>
      </c>
      <c r="AK24" s="101">
        <v>0</v>
      </c>
      <c r="AL24" s="101">
        <v>0</v>
      </c>
      <c r="AM24" s="101">
        <v>0</v>
      </c>
      <c r="AN24" s="101">
        <v>0</v>
      </c>
      <c r="AO24" s="101">
        <v>0</v>
      </c>
      <c r="AP24" s="101">
        <v>0</v>
      </c>
      <c r="AQ24" s="101">
        <v>0</v>
      </c>
      <c r="AR24" s="101">
        <v>0</v>
      </c>
      <c r="AS24" s="101">
        <v>0</v>
      </c>
      <c r="AT24" s="101">
        <v>0</v>
      </c>
      <c r="AU24" s="101">
        <v>0</v>
      </c>
      <c r="AV24" s="101">
        <v>0</v>
      </c>
      <c r="AW24" s="101">
        <v>0</v>
      </c>
      <c r="AX24" s="101">
        <v>0</v>
      </c>
      <c r="AY24" s="101">
        <v>0</v>
      </c>
      <c r="AZ24" s="101">
        <v>0</v>
      </c>
      <c r="BA24" s="101">
        <v>0</v>
      </c>
      <c r="BB24" s="101">
        <v>0</v>
      </c>
      <c r="BC24" s="101">
        <v>1.0377328695118595E-4</v>
      </c>
      <c r="BD24" s="101">
        <v>1.3823610727121925E-4</v>
      </c>
      <c r="BE24" s="101">
        <v>9.4751703161864335E-5</v>
      </c>
      <c r="BF24" s="101">
        <v>8.44273713537929E-5</v>
      </c>
      <c r="BG24" s="101">
        <v>9.2147155830372976E-5</v>
      </c>
      <c r="BH24" s="101">
        <v>1.1374659155178788E-4</v>
      </c>
      <c r="BI24" s="101">
        <v>9.6836384657595346E-5</v>
      </c>
      <c r="BJ24" s="101">
        <v>0</v>
      </c>
      <c r="BK24" s="101">
        <v>0</v>
      </c>
      <c r="BL24" s="101">
        <v>0</v>
      </c>
      <c r="BM24" s="101">
        <v>0</v>
      </c>
      <c r="BN24" s="101">
        <v>0</v>
      </c>
      <c r="BO24" s="101">
        <v>0</v>
      </c>
      <c r="BP24" s="101">
        <v>0</v>
      </c>
      <c r="BQ24" s="101">
        <v>0</v>
      </c>
    </row>
    <row r="25" spans="1:69" ht="15" x14ac:dyDescent="0.25">
      <c r="A25" s="75" t="s">
        <v>50</v>
      </c>
      <c r="B25" s="76">
        <v>0</v>
      </c>
      <c r="C25" s="76">
        <v>0</v>
      </c>
      <c r="D25" s="76">
        <v>0</v>
      </c>
      <c r="E25" s="76">
        <v>0</v>
      </c>
      <c r="F25" s="76">
        <v>0</v>
      </c>
      <c r="G25" s="76">
        <v>0</v>
      </c>
      <c r="H25" s="76">
        <v>0</v>
      </c>
      <c r="I25" s="76">
        <v>0</v>
      </c>
      <c r="J25" s="76">
        <v>0</v>
      </c>
      <c r="K25" s="76">
        <v>0</v>
      </c>
      <c r="L25" s="76">
        <v>0</v>
      </c>
      <c r="M25" s="76">
        <v>0</v>
      </c>
      <c r="N25" s="76">
        <v>0</v>
      </c>
      <c r="O25" s="76">
        <v>0</v>
      </c>
      <c r="P25" s="76">
        <v>0</v>
      </c>
      <c r="Q25" s="76">
        <v>0</v>
      </c>
      <c r="R25" s="76">
        <v>0</v>
      </c>
      <c r="S25" s="76">
        <v>0</v>
      </c>
      <c r="T25" s="76">
        <v>0</v>
      </c>
      <c r="U25" s="76">
        <v>0</v>
      </c>
      <c r="V25" s="76">
        <v>0</v>
      </c>
      <c r="W25" s="76">
        <v>0</v>
      </c>
      <c r="X25" s="76">
        <v>0</v>
      </c>
      <c r="Y25" s="76">
        <v>0</v>
      </c>
      <c r="Z25" s="76">
        <v>0</v>
      </c>
      <c r="AA25" s="76">
        <v>0</v>
      </c>
      <c r="AB25" s="76">
        <v>0</v>
      </c>
      <c r="AC25" s="76">
        <v>0</v>
      </c>
      <c r="AD25" s="76">
        <v>0</v>
      </c>
      <c r="AE25" s="77">
        <v>0</v>
      </c>
      <c r="AF25" s="77">
        <v>0</v>
      </c>
      <c r="AG25" s="77">
        <v>0</v>
      </c>
      <c r="AH25" s="77">
        <v>0</v>
      </c>
      <c r="AJ25" s="101" t="s">
        <v>50</v>
      </c>
      <c r="AK25" s="101">
        <v>0</v>
      </c>
      <c r="AL25" s="101">
        <v>0</v>
      </c>
      <c r="AM25" s="101">
        <v>0</v>
      </c>
      <c r="AN25" s="101">
        <v>0</v>
      </c>
      <c r="AO25" s="101">
        <v>0</v>
      </c>
      <c r="AP25" s="101">
        <v>0</v>
      </c>
      <c r="AQ25" s="101">
        <v>0</v>
      </c>
      <c r="AR25" s="101">
        <v>0</v>
      </c>
      <c r="AS25" s="101">
        <v>0</v>
      </c>
      <c r="AT25" s="101">
        <v>0</v>
      </c>
      <c r="AU25" s="101">
        <v>0</v>
      </c>
      <c r="AV25" s="101">
        <v>0</v>
      </c>
      <c r="AW25" s="101">
        <v>0</v>
      </c>
      <c r="AX25" s="101">
        <v>0</v>
      </c>
      <c r="AY25" s="101">
        <v>0</v>
      </c>
      <c r="AZ25" s="101">
        <v>0</v>
      </c>
      <c r="BA25" s="101">
        <v>0</v>
      </c>
      <c r="BB25" s="101">
        <v>0</v>
      </c>
      <c r="BC25" s="101">
        <v>0</v>
      </c>
      <c r="BD25" s="101">
        <v>0</v>
      </c>
      <c r="BE25" s="101">
        <v>0</v>
      </c>
      <c r="BF25" s="101">
        <v>0</v>
      </c>
      <c r="BG25" s="101">
        <v>0</v>
      </c>
      <c r="BH25" s="101">
        <v>0</v>
      </c>
      <c r="BI25" s="101">
        <v>0</v>
      </c>
      <c r="BJ25" s="101">
        <v>0</v>
      </c>
      <c r="BK25" s="101">
        <v>0</v>
      </c>
      <c r="BL25" s="101">
        <v>0</v>
      </c>
      <c r="BM25" s="101">
        <v>0</v>
      </c>
      <c r="BN25" s="101">
        <v>0</v>
      </c>
      <c r="BO25" s="101">
        <v>0</v>
      </c>
      <c r="BP25" s="101">
        <v>0</v>
      </c>
      <c r="BQ25" s="101">
        <v>0</v>
      </c>
    </row>
    <row r="26" spans="1:69" ht="15" x14ac:dyDescent="0.25">
      <c r="A26" s="75" t="s">
        <v>51</v>
      </c>
      <c r="B26" s="76">
        <v>0</v>
      </c>
      <c r="C26" s="76">
        <v>0</v>
      </c>
      <c r="D26" s="76">
        <v>0</v>
      </c>
      <c r="E26" s="76">
        <v>0</v>
      </c>
      <c r="F26" s="76">
        <v>0</v>
      </c>
      <c r="G26" s="76">
        <v>0</v>
      </c>
      <c r="H26" s="76">
        <v>0</v>
      </c>
      <c r="I26" s="76">
        <v>0</v>
      </c>
      <c r="J26" s="76">
        <v>0</v>
      </c>
      <c r="K26" s="76">
        <v>0</v>
      </c>
      <c r="L26" s="76">
        <v>0</v>
      </c>
      <c r="M26" s="76">
        <v>0</v>
      </c>
      <c r="N26" s="76">
        <v>0</v>
      </c>
      <c r="O26" s="76">
        <v>0</v>
      </c>
      <c r="P26" s="76">
        <v>0</v>
      </c>
      <c r="Q26" s="76">
        <v>0</v>
      </c>
      <c r="R26" s="76">
        <v>0</v>
      </c>
      <c r="S26" s="76">
        <v>0</v>
      </c>
      <c r="T26" s="76">
        <v>0</v>
      </c>
      <c r="U26" s="76">
        <v>0</v>
      </c>
      <c r="V26" s="76">
        <v>0</v>
      </c>
      <c r="W26" s="76">
        <v>0</v>
      </c>
      <c r="X26" s="76">
        <v>0</v>
      </c>
      <c r="Y26" s="76">
        <v>0</v>
      </c>
      <c r="Z26" s="76">
        <v>0</v>
      </c>
      <c r="AA26" s="76">
        <v>0</v>
      </c>
      <c r="AB26" s="76">
        <v>0</v>
      </c>
      <c r="AC26" s="76">
        <v>0</v>
      </c>
      <c r="AD26" s="76">
        <v>0</v>
      </c>
      <c r="AE26" s="77">
        <v>0</v>
      </c>
      <c r="AF26" s="77">
        <v>0</v>
      </c>
      <c r="AG26" s="77">
        <v>0</v>
      </c>
      <c r="AH26" s="77">
        <v>0</v>
      </c>
      <c r="AJ26" s="101" t="s">
        <v>51</v>
      </c>
      <c r="AK26" s="101">
        <v>0</v>
      </c>
      <c r="AL26" s="101">
        <v>0</v>
      </c>
      <c r="AM26" s="101">
        <v>0</v>
      </c>
      <c r="AN26" s="101">
        <v>0</v>
      </c>
      <c r="AO26" s="101">
        <v>0</v>
      </c>
      <c r="AP26" s="101">
        <v>0</v>
      </c>
      <c r="AQ26" s="101">
        <v>0</v>
      </c>
      <c r="AR26" s="101">
        <v>0</v>
      </c>
      <c r="AS26" s="101">
        <v>0</v>
      </c>
      <c r="AT26" s="101">
        <v>0</v>
      </c>
      <c r="AU26" s="101">
        <v>0</v>
      </c>
      <c r="AV26" s="101">
        <v>0</v>
      </c>
      <c r="AW26" s="101">
        <v>0</v>
      </c>
      <c r="AX26" s="101">
        <v>0</v>
      </c>
      <c r="AY26" s="101">
        <v>0</v>
      </c>
      <c r="AZ26" s="101">
        <v>0</v>
      </c>
      <c r="BA26" s="101">
        <v>0</v>
      </c>
      <c r="BB26" s="101">
        <v>0</v>
      </c>
      <c r="BC26" s="101">
        <v>0</v>
      </c>
      <c r="BD26" s="101">
        <v>0</v>
      </c>
      <c r="BE26" s="101">
        <v>0</v>
      </c>
      <c r="BF26" s="101">
        <v>0</v>
      </c>
      <c r="BG26" s="101">
        <v>0</v>
      </c>
      <c r="BH26" s="101">
        <v>0</v>
      </c>
      <c r="BI26" s="101">
        <v>0</v>
      </c>
      <c r="BJ26" s="101">
        <v>0</v>
      </c>
      <c r="BK26" s="101">
        <v>0</v>
      </c>
      <c r="BL26" s="101">
        <v>0</v>
      </c>
      <c r="BM26" s="101">
        <v>0</v>
      </c>
      <c r="BN26" s="101">
        <v>0</v>
      </c>
      <c r="BO26" s="101">
        <v>0</v>
      </c>
      <c r="BP26" s="101">
        <v>0</v>
      </c>
      <c r="BQ26" s="101">
        <v>0</v>
      </c>
    </row>
    <row r="27" spans="1:69" ht="15" x14ac:dyDescent="0.25">
      <c r="A27" s="75" t="s">
        <v>52</v>
      </c>
      <c r="B27" s="76">
        <v>0</v>
      </c>
      <c r="C27" s="76">
        <v>0</v>
      </c>
      <c r="D27" s="76">
        <v>0</v>
      </c>
      <c r="E27" s="76">
        <v>0</v>
      </c>
      <c r="F27" s="76">
        <v>0</v>
      </c>
      <c r="G27" s="76">
        <v>0</v>
      </c>
      <c r="H27" s="76">
        <v>0</v>
      </c>
      <c r="I27" s="76">
        <v>0</v>
      </c>
      <c r="J27" s="76">
        <v>0</v>
      </c>
      <c r="K27" s="76">
        <v>0</v>
      </c>
      <c r="L27" s="76">
        <v>0</v>
      </c>
      <c r="M27" s="76">
        <v>0</v>
      </c>
      <c r="N27" s="76">
        <v>0</v>
      </c>
      <c r="O27" s="76">
        <v>0</v>
      </c>
      <c r="P27" s="76">
        <v>0</v>
      </c>
      <c r="Q27" s="76">
        <v>0</v>
      </c>
      <c r="R27" s="76">
        <v>0</v>
      </c>
      <c r="S27" s="76">
        <v>0</v>
      </c>
      <c r="T27" s="76">
        <v>0</v>
      </c>
      <c r="U27" s="76">
        <v>0</v>
      </c>
      <c r="V27" s="76">
        <v>0</v>
      </c>
      <c r="W27" s="76">
        <v>0</v>
      </c>
      <c r="X27" s="76">
        <v>0</v>
      </c>
      <c r="Y27" s="76">
        <v>0</v>
      </c>
      <c r="Z27" s="76">
        <v>0</v>
      </c>
      <c r="AA27" s="76">
        <v>0</v>
      </c>
      <c r="AB27" s="76">
        <v>0</v>
      </c>
      <c r="AC27" s="76">
        <v>0</v>
      </c>
      <c r="AD27" s="76">
        <v>0</v>
      </c>
      <c r="AE27" s="77">
        <v>0</v>
      </c>
      <c r="AF27" s="77">
        <v>0</v>
      </c>
      <c r="AG27" s="77">
        <v>0</v>
      </c>
      <c r="AH27" s="77">
        <v>0</v>
      </c>
      <c r="AJ27" s="101" t="s">
        <v>52</v>
      </c>
      <c r="AK27" s="101">
        <v>0</v>
      </c>
      <c r="AL27" s="101">
        <v>0</v>
      </c>
      <c r="AM27" s="101">
        <v>0</v>
      </c>
      <c r="AN27" s="101">
        <v>0</v>
      </c>
      <c r="AO27" s="101">
        <v>0</v>
      </c>
      <c r="AP27" s="101">
        <v>0</v>
      </c>
      <c r="AQ27" s="101">
        <v>0</v>
      </c>
      <c r="AR27" s="101">
        <v>0</v>
      </c>
      <c r="AS27" s="101">
        <v>0</v>
      </c>
      <c r="AT27" s="101">
        <v>0</v>
      </c>
      <c r="AU27" s="101">
        <v>0</v>
      </c>
      <c r="AV27" s="101">
        <v>0</v>
      </c>
      <c r="AW27" s="101">
        <v>0</v>
      </c>
      <c r="AX27" s="101">
        <v>0</v>
      </c>
      <c r="AY27" s="101">
        <v>0</v>
      </c>
      <c r="AZ27" s="101">
        <v>0</v>
      </c>
      <c r="BA27" s="101">
        <v>0</v>
      </c>
      <c r="BB27" s="101">
        <v>0</v>
      </c>
      <c r="BC27" s="101">
        <v>0</v>
      </c>
      <c r="BD27" s="101">
        <v>0</v>
      </c>
      <c r="BE27" s="101">
        <v>0</v>
      </c>
      <c r="BF27" s="101">
        <v>0</v>
      </c>
      <c r="BG27" s="101">
        <v>0</v>
      </c>
      <c r="BH27" s="101">
        <v>0</v>
      </c>
      <c r="BI27" s="101">
        <v>0</v>
      </c>
      <c r="BJ27" s="101">
        <v>0</v>
      </c>
      <c r="BK27" s="101">
        <v>0</v>
      </c>
      <c r="BL27" s="101">
        <v>0</v>
      </c>
      <c r="BM27" s="101">
        <v>0</v>
      </c>
      <c r="BN27" s="101">
        <v>0</v>
      </c>
      <c r="BO27" s="101">
        <v>0</v>
      </c>
      <c r="BP27" s="101">
        <v>0</v>
      </c>
      <c r="BQ27" s="101">
        <v>0</v>
      </c>
    </row>
    <row r="28" spans="1:69" ht="15" x14ac:dyDescent="0.25">
      <c r="A28" s="75" t="s">
        <v>53</v>
      </c>
      <c r="B28" s="76">
        <v>0</v>
      </c>
      <c r="C28" s="76">
        <v>0</v>
      </c>
      <c r="D28" s="76">
        <v>0</v>
      </c>
      <c r="E28" s="76">
        <v>0</v>
      </c>
      <c r="F28" s="76">
        <v>0</v>
      </c>
      <c r="G28" s="76">
        <v>0</v>
      </c>
      <c r="H28" s="76">
        <v>0</v>
      </c>
      <c r="I28" s="76">
        <v>0</v>
      </c>
      <c r="J28" s="76">
        <v>0</v>
      </c>
      <c r="K28" s="76">
        <v>0</v>
      </c>
      <c r="L28" s="76">
        <v>0</v>
      </c>
      <c r="M28" s="76">
        <v>0</v>
      </c>
      <c r="N28" s="76">
        <v>0</v>
      </c>
      <c r="O28" s="76">
        <v>1030</v>
      </c>
      <c r="P28" s="76">
        <v>1155</v>
      </c>
      <c r="Q28" s="76">
        <v>1111</v>
      </c>
      <c r="R28" s="76">
        <v>1867</v>
      </c>
      <c r="S28" s="76">
        <v>4420</v>
      </c>
      <c r="T28" s="76">
        <v>5416</v>
      </c>
      <c r="U28" s="76">
        <v>5114</v>
      </c>
      <c r="V28" s="76">
        <v>6590</v>
      </c>
      <c r="W28" s="76">
        <v>6577</v>
      </c>
      <c r="X28" s="76">
        <v>6395</v>
      </c>
      <c r="Y28" s="76">
        <v>6611</v>
      </c>
      <c r="Z28" s="76">
        <v>6704</v>
      </c>
      <c r="AA28" s="76">
        <v>6713</v>
      </c>
      <c r="AB28" s="76">
        <v>6824</v>
      </c>
      <c r="AC28" s="76">
        <v>8158</v>
      </c>
      <c r="AD28" s="76">
        <v>8595</v>
      </c>
      <c r="AE28" s="77">
        <v>8186</v>
      </c>
      <c r="AF28" s="77">
        <v>7381</v>
      </c>
      <c r="AG28" s="77">
        <v>7657</v>
      </c>
      <c r="AH28" s="77">
        <v>7657</v>
      </c>
      <c r="AJ28" s="101" t="s">
        <v>53</v>
      </c>
      <c r="AK28" s="101">
        <v>0</v>
      </c>
      <c r="AL28" s="101">
        <v>0</v>
      </c>
      <c r="AM28" s="101">
        <v>0</v>
      </c>
      <c r="AN28" s="101">
        <v>0</v>
      </c>
      <c r="AO28" s="101">
        <v>0</v>
      </c>
      <c r="AP28" s="101">
        <v>0</v>
      </c>
      <c r="AQ28" s="101">
        <v>0</v>
      </c>
      <c r="AR28" s="101">
        <v>0</v>
      </c>
      <c r="AS28" s="101">
        <v>0</v>
      </c>
      <c r="AT28" s="101">
        <v>0</v>
      </c>
      <c r="AU28" s="101">
        <v>0</v>
      </c>
      <c r="AV28" s="101">
        <v>0</v>
      </c>
      <c r="AW28" s="101">
        <v>0</v>
      </c>
      <c r="AX28" s="101">
        <v>1.5425627508536512E-2</v>
      </c>
      <c r="AY28" s="101">
        <v>1.4249056231340521E-2</v>
      </c>
      <c r="AZ28" s="101">
        <v>1.1951248372973613E-2</v>
      </c>
      <c r="BA28" s="101">
        <v>1.6054138648597518E-2</v>
      </c>
      <c r="BB28" s="101">
        <v>2.8467825560500572E-2</v>
      </c>
      <c r="BC28" s="101">
        <v>2.4436353135983614E-2</v>
      </c>
      <c r="BD28" s="101">
        <v>1.9637207016250421E-2</v>
      </c>
      <c r="BE28" s="101">
        <v>2.0813790794556197E-2</v>
      </c>
      <c r="BF28" s="101">
        <v>1.9831386478353426E-2</v>
      </c>
      <c r="BG28" s="101">
        <v>2.0320036604663281E-2</v>
      </c>
      <c r="BH28" s="101">
        <v>2.08882976874686E-2</v>
      </c>
      <c r="BI28" s="101">
        <v>1.967245826498543E-2</v>
      </c>
      <c r="BJ28" s="101">
        <v>1.9041108712732555E-2</v>
      </c>
      <c r="BK28" s="101">
        <v>1.8594968131865137E-2</v>
      </c>
      <c r="BL28" s="101">
        <v>2.1500388735883617E-2</v>
      </c>
      <c r="BM28" s="101">
        <v>2.2433814374867862E-2</v>
      </c>
      <c r="BN28" s="101">
        <v>2.1789937127007702E-2</v>
      </c>
      <c r="BO28" s="101">
        <v>2.2236750138584272E-2</v>
      </c>
      <c r="BP28" s="101">
        <v>2.1417103474510375E-2</v>
      </c>
      <c r="BQ28" s="101">
        <v>2.1417103474510375E-2</v>
      </c>
    </row>
    <row r="29" spans="1:69" ht="15" x14ac:dyDescent="0.25">
      <c r="A29" s="75" t="s">
        <v>54</v>
      </c>
      <c r="B29" s="76">
        <v>262</v>
      </c>
      <c r="C29" s="76">
        <v>405</v>
      </c>
      <c r="D29" s="76">
        <v>833</v>
      </c>
      <c r="E29" s="76">
        <v>905</v>
      </c>
      <c r="F29" s="76">
        <v>976</v>
      </c>
      <c r="G29" s="76">
        <v>1214</v>
      </c>
      <c r="H29" s="76">
        <v>1643</v>
      </c>
      <c r="I29" s="76">
        <v>2667</v>
      </c>
      <c r="J29" s="76">
        <v>2952</v>
      </c>
      <c r="K29" s="76">
        <v>4524</v>
      </c>
      <c r="L29" s="76">
        <v>5238</v>
      </c>
      <c r="M29" s="76">
        <v>6000</v>
      </c>
      <c r="N29" s="76">
        <v>7143</v>
      </c>
      <c r="O29" s="76">
        <v>8548</v>
      </c>
      <c r="P29" s="76">
        <v>9524</v>
      </c>
      <c r="Q29" s="76">
        <v>10000</v>
      </c>
      <c r="R29" s="76">
        <v>13095</v>
      </c>
      <c r="S29" s="76">
        <v>14119</v>
      </c>
      <c r="T29" s="76">
        <v>17133</v>
      </c>
      <c r="U29" s="76">
        <v>22651</v>
      </c>
      <c r="V29" s="76">
        <v>26246</v>
      </c>
      <c r="W29" s="76">
        <v>27452</v>
      </c>
      <c r="X29" s="76">
        <v>25193</v>
      </c>
      <c r="Y29" s="76">
        <v>24480</v>
      </c>
      <c r="Z29" s="76">
        <v>26791</v>
      </c>
      <c r="AA29" s="76">
        <v>27718</v>
      </c>
      <c r="AB29" s="76">
        <v>27920</v>
      </c>
      <c r="AC29" s="76">
        <v>28509</v>
      </c>
      <c r="AD29" s="76">
        <v>29187</v>
      </c>
      <c r="AE29" s="77">
        <v>30107</v>
      </c>
      <c r="AF29" s="77">
        <v>27284</v>
      </c>
      <c r="AG29" s="77">
        <v>30446</v>
      </c>
      <c r="AH29" s="77">
        <v>30446</v>
      </c>
      <c r="AJ29" s="101" t="s">
        <v>54</v>
      </c>
      <c r="AK29" s="101">
        <v>1.4717447477811481E-2</v>
      </c>
      <c r="AL29" s="101">
        <v>1.9634459688757454E-2</v>
      </c>
      <c r="AM29" s="101">
        <v>3.5517844199036371E-2</v>
      </c>
      <c r="AN29" s="101">
        <v>3.2928249163149466E-2</v>
      </c>
      <c r="AO29" s="101">
        <v>3.1802926129883669E-2</v>
      </c>
      <c r="AP29" s="101">
        <v>3.7556071152358858E-2</v>
      </c>
      <c r="AQ29" s="101">
        <v>7.0886185175597555E-2</v>
      </c>
      <c r="AR29" s="101">
        <v>8.6946599726152443E-2</v>
      </c>
      <c r="AS29" s="101">
        <v>8.8243206887274689E-2</v>
      </c>
      <c r="AT29" s="101">
        <v>0.12969811645308335</v>
      </c>
      <c r="AU29" s="101">
        <v>0.13560462888653016</v>
      </c>
      <c r="AV29" s="101">
        <v>0.14276196821166842</v>
      </c>
      <c r="AW29" s="101">
        <v>0.14017976293272627</v>
      </c>
      <c r="AX29" s="101">
        <v>0.12801773198346611</v>
      </c>
      <c r="AY29" s="101">
        <v>0.11749611389375508</v>
      </c>
      <c r="AZ29" s="101">
        <v>0.10757199255601811</v>
      </c>
      <c r="BA29" s="101">
        <v>0.11260254183362856</v>
      </c>
      <c r="BB29" s="101">
        <v>9.0936024680703068E-2</v>
      </c>
      <c r="BC29" s="101">
        <v>7.7302075014550817E-2</v>
      </c>
      <c r="BD29" s="101">
        <v>8.6977390716677414E-2</v>
      </c>
      <c r="BE29" s="101">
        <v>8.2895106706209712E-2</v>
      </c>
      <c r="BF29" s="101">
        <v>8.2775007085868671E-2</v>
      </c>
      <c r="BG29" s="101">
        <v>8.0050458511537456E-2</v>
      </c>
      <c r="BH29" s="101">
        <v>7.7347682255215752E-2</v>
      </c>
      <c r="BI29" s="101">
        <v>7.8616472162473847E-2</v>
      </c>
      <c r="BJ29" s="101">
        <v>7.8620803113290769E-2</v>
      </c>
      <c r="BK29" s="101">
        <v>7.608023303658773E-2</v>
      </c>
      <c r="BL29" s="101">
        <v>7.5135398684886737E-2</v>
      </c>
      <c r="BM29" s="101">
        <v>7.6181005254132447E-2</v>
      </c>
      <c r="BN29" s="101">
        <v>8.0140439418864021E-2</v>
      </c>
      <c r="BO29" s="101">
        <v>8.2198549082933642E-2</v>
      </c>
      <c r="BP29" s="101">
        <v>8.5159348620209338E-2</v>
      </c>
      <c r="BQ29" s="101">
        <v>8.5159348620209338E-2</v>
      </c>
    </row>
    <row r="30" spans="1:69" ht="15" x14ac:dyDescent="0.25">
      <c r="A30" s="75" t="s">
        <v>55</v>
      </c>
      <c r="B30" s="76">
        <v>0</v>
      </c>
      <c r="C30" s="76">
        <v>0</v>
      </c>
      <c r="D30" s="76">
        <v>0</v>
      </c>
      <c r="E30" s="76">
        <v>0</v>
      </c>
      <c r="F30" s="76">
        <v>0</v>
      </c>
      <c r="G30" s="76">
        <v>0</v>
      </c>
      <c r="H30" s="76">
        <v>0</v>
      </c>
      <c r="I30" s="76">
        <v>0</v>
      </c>
      <c r="J30" s="76">
        <v>0</v>
      </c>
      <c r="K30" s="76">
        <v>0</v>
      </c>
      <c r="L30" s="76">
        <v>231</v>
      </c>
      <c r="M30" s="76">
        <v>581</v>
      </c>
      <c r="N30" s="76">
        <v>778</v>
      </c>
      <c r="O30" s="76">
        <v>1288</v>
      </c>
      <c r="P30" s="76">
        <v>1386</v>
      </c>
      <c r="Q30" s="76">
        <v>2277</v>
      </c>
      <c r="R30" s="76">
        <v>2801</v>
      </c>
      <c r="S30" s="76">
        <v>3845</v>
      </c>
      <c r="T30" s="76">
        <v>5320</v>
      </c>
      <c r="U30" s="76">
        <v>6209</v>
      </c>
      <c r="V30" s="76">
        <v>6143</v>
      </c>
      <c r="W30" s="76">
        <v>6036</v>
      </c>
      <c r="X30" s="76">
        <v>5290</v>
      </c>
      <c r="Y30" s="76">
        <v>5328</v>
      </c>
      <c r="Z30" s="76">
        <v>6300</v>
      </c>
      <c r="AA30" s="76">
        <v>6506</v>
      </c>
      <c r="AB30" s="76">
        <v>6646</v>
      </c>
      <c r="AC30" s="76">
        <v>6828</v>
      </c>
      <c r="AD30" s="76">
        <v>6837</v>
      </c>
      <c r="AE30" s="77">
        <v>6597</v>
      </c>
      <c r="AF30" s="77">
        <v>6098</v>
      </c>
      <c r="AG30" s="77">
        <v>6493</v>
      </c>
      <c r="AH30" s="77">
        <v>6493</v>
      </c>
      <c r="AJ30" s="101" t="s">
        <v>55</v>
      </c>
      <c r="AK30" s="101">
        <v>0</v>
      </c>
      <c r="AL30" s="101">
        <v>0</v>
      </c>
      <c r="AM30" s="101">
        <v>0</v>
      </c>
      <c r="AN30" s="101">
        <v>0</v>
      </c>
      <c r="AO30" s="101">
        <v>0</v>
      </c>
      <c r="AP30" s="101">
        <v>0</v>
      </c>
      <c r="AQ30" s="101">
        <v>0</v>
      </c>
      <c r="AR30" s="101">
        <v>0</v>
      </c>
      <c r="AS30" s="101">
        <v>0</v>
      </c>
      <c r="AT30" s="101">
        <v>0</v>
      </c>
      <c r="AU30" s="101">
        <v>5.9802728661299091E-3</v>
      </c>
      <c r="AV30" s="101">
        <v>1.3824117255163224E-2</v>
      </c>
      <c r="AW30" s="101">
        <v>1.5268074417144202E-2</v>
      </c>
      <c r="AX30" s="101">
        <v>1.9289522554364103E-2</v>
      </c>
      <c r="AY30" s="101">
        <v>1.7098867477608626E-2</v>
      </c>
      <c r="AZ30" s="101">
        <v>2.4494142705005325E-2</v>
      </c>
      <c r="BA30" s="101">
        <v>2.4085507420847162E-2</v>
      </c>
      <c r="BB30" s="101">
        <v>2.4764431963829117E-2</v>
      </c>
      <c r="BC30" s="101">
        <v>2.4003212460013447E-2</v>
      </c>
      <c r="BD30" s="101">
        <v>2.3841888612416675E-2</v>
      </c>
      <c r="BE30" s="101">
        <v>1.940199041744442E-2</v>
      </c>
      <c r="BF30" s="101">
        <v>1.8200129053267639E-2</v>
      </c>
      <c r="BG30" s="101">
        <v>1.6808912218712863E-2</v>
      </c>
      <c r="BH30" s="101">
        <v>1.6834495549664607E-2</v>
      </c>
      <c r="BI30" s="101">
        <v>1.8486946161904567E-2</v>
      </c>
      <c r="BJ30" s="101">
        <v>1.8453962950251451E-2</v>
      </c>
      <c r="BK30" s="101">
        <v>1.8109929396889757E-2</v>
      </c>
      <c r="BL30" s="101">
        <v>1.7995177039545639E-2</v>
      </c>
      <c r="BM30" s="101">
        <v>1.784525757777447E-2</v>
      </c>
      <c r="BN30" s="101">
        <v>1.7560251066072542E-2</v>
      </c>
      <c r="BO30" s="101">
        <v>1.8371454050275963E-2</v>
      </c>
      <c r="BP30" s="101">
        <v>1.8161323345957405E-2</v>
      </c>
      <c r="BQ30" s="101">
        <v>1.8161323345957405E-2</v>
      </c>
    </row>
    <row r="31" spans="1:69" ht="15" x14ac:dyDescent="0.25">
      <c r="A31" s="75" t="s">
        <v>56</v>
      </c>
      <c r="B31" s="76">
        <v>0</v>
      </c>
      <c r="C31" s="76">
        <v>0</v>
      </c>
      <c r="D31" s="76">
        <v>0</v>
      </c>
      <c r="E31" s="76">
        <v>0</v>
      </c>
      <c r="F31" s="76">
        <v>0</v>
      </c>
      <c r="G31" s="76">
        <v>0</v>
      </c>
      <c r="H31" s="76">
        <v>0</v>
      </c>
      <c r="I31" s="76">
        <v>0</v>
      </c>
      <c r="J31" s="76">
        <v>0</v>
      </c>
      <c r="K31" s="76">
        <v>0</v>
      </c>
      <c r="L31" s="76">
        <v>0</v>
      </c>
      <c r="M31" s="76">
        <v>0</v>
      </c>
      <c r="N31" s="76">
        <v>0</v>
      </c>
      <c r="O31" s="76">
        <v>0</v>
      </c>
      <c r="P31" s="76">
        <v>0</v>
      </c>
      <c r="Q31" s="76">
        <v>0</v>
      </c>
      <c r="R31" s="76">
        <v>0</v>
      </c>
      <c r="S31" s="76">
        <v>0</v>
      </c>
      <c r="T31" s="76">
        <v>106</v>
      </c>
      <c r="U31" s="76">
        <v>1285</v>
      </c>
      <c r="V31" s="76">
        <v>1076</v>
      </c>
      <c r="W31" s="76">
        <v>993</v>
      </c>
      <c r="X31" s="76">
        <v>870</v>
      </c>
      <c r="Y31" s="76">
        <v>0</v>
      </c>
      <c r="Z31" s="76">
        <v>0</v>
      </c>
      <c r="AA31" s="76">
        <v>703</v>
      </c>
      <c r="AB31" s="76">
        <v>1181</v>
      </c>
      <c r="AC31" s="76">
        <v>1199</v>
      </c>
      <c r="AD31" s="76">
        <v>1191</v>
      </c>
      <c r="AE31" s="77">
        <v>0</v>
      </c>
      <c r="AF31" s="77">
        <v>0</v>
      </c>
      <c r="AG31" s="77">
        <v>0</v>
      </c>
      <c r="AH31" s="77">
        <v>0</v>
      </c>
      <c r="AJ31" s="101" t="s">
        <v>56</v>
      </c>
      <c r="AK31" s="101">
        <v>0</v>
      </c>
      <c r="AL31" s="101">
        <v>0</v>
      </c>
      <c r="AM31" s="101">
        <v>0</v>
      </c>
      <c r="AN31" s="101">
        <v>0</v>
      </c>
      <c r="AO31" s="101">
        <v>0</v>
      </c>
      <c r="AP31" s="101">
        <v>0</v>
      </c>
      <c r="AQ31" s="101">
        <v>0</v>
      </c>
      <c r="AR31" s="101">
        <v>0</v>
      </c>
      <c r="AS31" s="101">
        <v>0</v>
      </c>
      <c r="AT31" s="101">
        <v>0</v>
      </c>
      <c r="AU31" s="101">
        <v>0</v>
      </c>
      <c r="AV31" s="101">
        <v>0</v>
      </c>
      <c r="AW31" s="101">
        <v>0</v>
      </c>
      <c r="AX31" s="101">
        <v>0</v>
      </c>
      <c r="AY31" s="101">
        <v>0</v>
      </c>
      <c r="AZ31" s="101">
        <v>0</v>
      </c>
      <c r="BA31" s="101">
        <v>0</v>
      </c>
      <c r="BB31" s="101">
        <v>0</v>
      </c>
      <c r="BC31" s="101">
        <v>4.7825949638372652E-4</v>
      </c>
      <c r="BD31" s="101">
        <v>4.9342610512087982E-3</v>
      </c>
      <c r="BE31" s="101">
        <v>3.398427753405534E-3</v>
      </c>
      <c r="BF31" s="101">
        <v>2.9941564197970127E-3</v>
      </c>
      <c r="BG31" s="101">
        <v>2.7644146749111892E-3</v>
      </c>
      <c r="BH31" s="101">
        <v>0</v>
      </c>
      <c r="BI31" s="101">
        <v>0</v>
      </c>
      <c r="BJ31" s="101">
        <v>1.9940264300686707E-3</v>
      </c>
      <c r="BK31" s="101">
        <v>3.218150258460247E-3</v>
      </c>
      <c r="BL31" s="101">
        <v>3.1599615217362659E-3</v>
      </c>
      <c r="BM31" s="101">
        <v>3.1086297755052502E-3</v>
      </c>
      <c r="BN31" s="101">
        <v>0</v>
      </c>
      <c r="BO31" s="101">
        <v>0</v>
      </c>
      <c r="BP31" s="101">
        <v>0</v>
      </c>
      <c r="BQ31" s="101">
        <v>0</v>
      </c>
    </row>
    <row r="32" spans="1:69" ht="15" x14ac:dyDescent="0.25">
      <c r="A32" s="75" t="s">
        <v>58</v>
      </c>
      <c r="B32" s="76">
        <v>37</v>
      </c>
      <c r="C32" s="76">
        <v>43</v>
      </c>
      <c r="D32" s="76">
        <v>39</v>
      </c>
      <c r="E32" s="76">
        <v>0</v>
      </c>
      <c r="F32" s="76">
        <v>41</v>
      </c>
      <c r="G32" s="76">
        <v>34</v>
      </c>
      <c r="H32" s="76">
        <v>12</v>
      </c>
      <c r="I32" s="76">
        <v>19</v>
      </c>
      <c r="J32" s="76">
        <v>19</v>
      </c>
      <c r="K32" s="76">
        <v>14</v>
      </c>
      <c r="L32" s="76">
        <v>13</v>
      </c>
      <c r="M32" s="76">
        <v>11</v>
      </c>
      <c r="N32" s="76">
        <v>10</v>
      </c>
      <c r="O32" s="76">
        <v>6</v>
      </c>
      <c r="P32" s="76">
        <v>0</v>
      </c>
      <c r="Q32" s="76">
        <v>0</v>
      </c>
      <c r="R32" s="76">
        <v>0</v>
      </c>
      <c r="S32" s="76">
        <v>0</v>
      </c>
      <c r="T32" s="76">
        <v>0</v>
      </c>
      <c r="U32" s="76">
        <v>0</v>
      </c>
      <c r="V32" s="76">
        <v>0</v>
      </c>
      <c r="W32" s="76">
        <v>0</v>
      </c>
      <c r="X32" s="76">
        <v>0</v>
      </c>
      <c r="Y32" s="76">
        <v>0</v>
      </c>
      <c r="Z32" s="76">
        <v>0</v>
      </c>
      <c r="AA32" s="76">
        <v>0</v>
      </c>
      <c r="AB32" s="76">
        <v>0</v>
      </c>
      <c r="AC32" s="76">
        <v>0</v>
      </c>
      <c r="AD32" s="76">
        <v>0</v>
      </c>
      <c r="AE32" s="77">
        <v>0</v>
      </c>
      <c r="AF32" s="77">
        <v>0</v>
      </c>
      <c r="AG32" s="77">
        <v>0</v>
      </c>
      <c r="AH32" s="77">
        <v>0</v>
      </c>
      <c r="AJ32" s="101" t="s">
        <v>58</v>
      </c>
      <c r="AK32" s="101">
        <v>2.0784181552634534E-3</v>
      </c>
      <c r="AL32" s="101">
        <v>2.0846463373248654E-3</v>
      </c>
      <c r="AM32" s="101">
        <v>1.6629002686223511E-3</v>
      </c>
      <c r="AN32" s="101">
        <v>0</v>
      </c>
      <c r="AO32" s="101">
        <v>1.3359835771774903E-3</v>
      </c>
      <c r="AP32" s="101">
        <v>1.0518174787316318E-3</v>
      </c>
      <c r="AQ32" s="101">
        <v>5.1773233238415744E-4</v>
      </c>
      <c r="AR32" s="101">
        <v>6.1941709591184719E-4</v>
      </c>
      <c r="AS32" s="101">
        <v>5.679610199384211E-4</v>
      </c>
      <c r="AT32" s="101">
        <v>4.013646397752358E-4</v>
      </c>
      <c r="AU32" s="101">
        <v>3.3655215263934555E-4</v>
      </c>
      <c r="AV32" s="101">
        <v>2.6173027505472542E-4</v>
      </c>
      <c r="AW32" s="101">
        <v>1.9624774315095376E-4</v>
      </c>
      <c r="AX32" s="101">
        <v>8.9858024321571916E-5</v>
      </c>
      <c r="AY32" s="101">
        <v>0</v>
      </c>
      <c r="AZ32" s="101">
        <v>0</v>
      </c>
      <c r="BA32" s="101">
        <v>0</v>
      </c>
      <c r="BB32" s="101">
        <v>0</v>
      </c>
      <c r="BC32" s="101">
        <v>0</v>
      </c>
      <c r="BD32" s="101">
        <v>0</v>
      </c>
      <c r="BE32" s="101">
        <v>0</v>
      </c>
      <c r="BF32" s="101">
        <v>0</v>
      </c>
      <c r="BG32" s="101">
        <v>0</v>
      </c>
      <c r="BH32" s="101">
        <v>0</v>
      </c>
      <c r="BI32" s="101">
        <v>0</v>
      </c>
      <c r="BJ32" s="101">
        <v>0</v>
      </c>
      <c r="BK32" s="101">
        <v>0</v>
      </c>
      <c r="BL32" s="101">
        <v>0</v>
      </c>
      <c r="BM32" s="101">
        <v>0</v>
      </c>
      <c r="BN32" s="101">
        <v>0</v>
      </c>
      <c r="BO32" s="101">
        <v>0</v>
      </c>
      <c r="BP32" s="101">
        <v>0</v>
      </c>
      <c r="BQ32" s="101">
        <v>0</v>
      </c>
    </row>
    <row r="33" spans="1:69" ht="15" x14ac:dyDescent="0.25">
      <c r="A33" s="75" t="s">
        <v>59</v>
      </c>
      <c r="B33" s="76">
        <v>0</v>
      </c>
      <c r="C33" s="76">
        <v>0</v>
      </c>
      <c r="D33" s="76">
        <v>0</v>
      </c>
      <c r="E33" s="76">
        <v>0</v>
      </c>
      <c r="F33" s="76">
        <v>0</v>
      </c>
      <c r="G33" s="76">
        <v>0</v>
      </c>
      <c r="H33" s="76">
        <v>0</v>
      </c>
      <c r="I33" s="76">
        <v>0</v>
      </c>
      <c r="J33" s="76">
        <v>0</v>
      </c>
      <c r="K33" s="76">
        <v>0</v>
      </c>
      <c r="L33" s="76">
        <v>0</v>
      </c>
      <c r="M33" s="76">
        <v>0</v>
      </c>
      <c r="N33" s="76">
        <v>0</v>
      </c>
      <c r="O33" s="76">
        <v>0</v>
      </c>
      <c r="P33" s="76">
        <v>0</v>
      </c>
      <c r="Q33" s="76">
        <v>0</v>
      </c>
      <c r="R33" s="76">
        <v>0</v>
      </c>
      <c r="S33" s="76">
        <v>0</v>
      </c>
      <c r="T33" s="76">
        <v>0</v>
      </c>
      <c r="U33" s="76">
        <v>0</v>
      </c>
      <c r="V33" s="76">
        <v>0</v>
      </c>
      <c r="W33" s="76">
        <v>0</v>
      </c>
      <c r="X33" s="76">
        <v>0</v>
      </c>
      <c r="Y33" s="76">
        <v>0</v>
      </c>
      <c r="Z33" s="76">
        <v>0</v>
      </c>
      <c r="AA33" s="76">
        <v>0</v>
      </c>
      <c r="AB33" s="76">
        <v>0</v>
      </c>
      <c r="AC33" s="76">
        <v>0</v>
      </c>
      <c r="AD33" s="76">
        <v>0</v>
      </c>
      <c r="AE33" s="77">
        <v>0</v>
      </c>
      <c r="AF33" s="77">
        <v>0</v>
      </c>
      <c r="AG33" s="77">
        <v>0</v>
      </c>
      <c r="AH33" s="77">
        <v>0</v>
      </c>
      <c r="AJ33" s="101" t="s">
        <v>59</v>
      </c>
      <c r="AK33" s="101">
        <v>0</v>
      </c>
      <c r="AL33" s="101">
        <v>0</v>
      </c>
      <c r="AM33" s="101">
        <v>0</v>
      </c>
      <c r="AN33" s="101">
        <v>0</v>
      </c>
      <c r="AO33" s="101">
        <v>0</v>
      </c>
      <c r="AP33" s="101">
        <v>0</v>
      </c>
      <c r="AQ33" s="101">
        <v>0</v>
      </c>
      <c r="AR33" s="101">
        <v>0</v>
      </c>
      <c r="AS33" s="101">
        <v>0</v>
      </c>
      <c r="AT33" s="101">
        <v>0</v>
      </c>
      <c r="AU33" s="101">
        <v>0</v>
      </c>
      <c r="AV33" s="101">
        <v>0</v>
      </c>
      <c r="AW33" s="101">
        <v>0</v>
      </c>
      <c r="AX33" s="101">
        <v>0</v>
      </c>
      <c r="AY33" s="101">
        <v>0</v>
      </c>
      <c r="AZ33" s="101">
        <v>0</v>
      </c>
      <c r="BA33" s="101">
        <v>0</v>
      </c>
      <c r="BB33" s="101">
        <v>0</v>
      </c>
      <c r="BC33" s="101">
        <v>0</v>
      </c>
      <c r="BD33" s="101">
        <v>0</v>
      </c>
      <c r="BE33" s="101">
        <v>0</v>
      </c>
      <c r="BF33" s="101">
        <v>0</v>
      </c>
      <c r="BG33" s="101">
        <v>0</v>
      </c>
      <c r="BH33" s="101">
        <v>0</v>
      </c>
      <c r="BI33" s="101">
        <v>0</v>
      </c>
      <c r="BJ33" s="101">
        <v>0</v>
      </c>
      <c r="BK33" s="101">
        <v>0</v>
      </c>
      <c r="BL33" s="101">
        <v>0</v>
      </c>
      <c r="BM33" s="101">
        <v>0</v>
      </c>
      <c r="BN33" s="101">
        <v>0</v>
      </c>
      <c r="BO33" s="101">
        <v>0</v>
      </c>
      <c r="BP33" s="101">
        <v>0</v>
      </c>
      <c r="BQ33" s="101">
        <v>0</v>
      </c>
    </row>
    <row r="34" spans="1:69" ht="15" x14ac:dyDescent="0.25">
      <c r="A34" s="75" t="s">
        <v>60</v>
      </c>
      <c r="B34" s="76">
        <v>377</v>
      </c>
      <c r="C34" s="76">
        <v>443</v>
      </c>
      <c r="D34" s="76">
        <v>395</v>
      </c>
      <c r="E34" s="76">
        <v>453</v>
      </c>
      <c r="F34" s="76">
        <v>487</v>
      </c>
      <c r="G34" s="76">
        <v>473</v>
      </c>
      <c r="H34" s="76">
        <v>196</v>
      </c>
      <c r="I34" s="76">
        <v>350</v>
      </c>
      <c r="J34" s="76">
        <v>417</v>
      </c>
      <c r="K34" s="76">
        <v>389</v>
      </c>
      <c r="L34" s="76">
        <v>471</v>
      </c>
      <c r="M34" s="76">
        <v>519</v>
      </c>
      <c r="N34" s="76">
        <v>712</v>
      </c>
      <c r="O34" s="76">
        <v>844</v>
      </c>
      <c r="P34" s="76">
        <v>774</v>
      </c>
      <c r="Q34" s="76">
        <v>744</v>
      </c>
      <c r="R34" s="76">
        <v>751</v>
      </c>
      <c r="S34" s="76">
        <v>3255</v>
      </c>
      <c r="T34" s="76">
        <v>3666</v>
      </c>
      <c r="U34" s="76">
        <v>6197</v>
      </c>
      <c r="V34" s="76">
        <v>7451</v>
      </c>
      <c r="W34" s="76">
        <v>7721</v>
      </c>
      <c r="X34" s="76">
        <v>7329</v>
      </c>
      <c r="Y34" s="76">
        <v>7344</v>
      </c>
      <c r="Z34" s="76">
        <v>7375</v>
      </c>
      <c r="AA34" s="76">
        <v>8626</v>
      </c>
      <c r="AB34" s="76">
        <v>9884</v>
      </c>
      <c r="AC34" s="76">
        <v>12205</v>
      </c>
      <c r="AD34" s="76">
        <v>12242</v>
      </c>
      <c r="AE34" s="77">
        <v>12407</v>
      </c>
      <c r="AF34" s="77">
        <v>12280</v>
      </c>
      <c r="AG34" s="77">
        <v>12404</v>
      </c>
      <c r="AH34" s="77">
        <v>12404</v>
      </c>
      <c r="AJ34" s="101" t="s">
        <v>60</v>
      </c>
      <c r="AK34" s="101">
        <v>2.1177395798224918E-2</v>
      </c>
      <c r="AL34" s="101">
        <v>2.1476705289184078E-2</v>
      </c>
      <c r="AM34" s="101">
        <v>1.684219502835458E-2</v>
      </c>
      <c r="AN34" s="101">
        <v>1.6482316984427304E-2</v>
      </c>
      <c r="AO34" s="101">
        <v>1.5868878099644823E-2</v>
      </c>
      <c r="AP34" s="101">
        <v>1.4632637277648878E-2</v>
      </c>
      <c r="AQ34" s="101">
        <v>8.4562947622745712E-3</v>
      </c>
      <c r="AR34" s="101">
        <v>1.1410314924691922E-2</v>
      </c>
      <c r="AS34" s="101">
        <v>1.2465249753385347E-2</v>
      </c>
      <c r="AT34" s="101">
        <v>1.1152203205183338E-2</v>
      </c>
      <c r="AU34" s="101">
        <v>1.219354337639475E-2</v>
      </c>
      <c r="AV34" s="101">
        <v>1.2348910250309318E-2</v>
      </c>
      <c r="AW34" s="101">
        <v>1.3972839312347909E-2</v>
      </c>
      <c r="AX34" s="101">
        <v>1.2640028754567783E-2</v>
      </c>
      <c r="AY34" s="101">
        <v>9.54871820178144E-3</v>
      </c>
      <c r="AZ34" s="101">
        <v>8.0033562461677473E-3</v>
      </c>
      <c r="BA34" s="101">
        <v>6.4577708222264265E-3</v>
      </c>
      <c r="BB34" s="101">
        <v>2.0964428099418408E-2</v>
      </c>
      <c r="BC34" s="101">
        <v>1.6540559563610769E-2</v>
      </c>
      <c r="BD34" s="101">
        <v>2.3795809909992936E-2</v>
      </c>
      <c r="BE34" s="101">
        <v>2.3533164675301706E-2</v>
      </c>
      <c r="BF34" s="101">
        <v>2.3280847650808394E-2</v>
      </c>
      <c r="BG34" s="101">
        <v>2.3287810520027707E-2</v>
      </c>
      <c r="BH34" s="101">
        <v>2.3204304676564726E-2</v>
      </c>
      <c r="BI34" s="101">
        <v>2.1641464753023202E-2</v>
      </c>
      <c r="BJ34" s="101">
        <v>2.4467243223004767E-2</v>
      </c>
      <c r="BK34" s="101">
        <v>2.6933274474700324E-2</v>
      </c>
      <c r="BL34" s="101">
        <v>3.2166247183312027E-2</v>
      </c>
      <c r="BM34" s="101">
        <v>3.1952851143354555E-2</v>
      </c>
      <c r="BN34" s="101">
        <v>3.3025623006936788E-2</v>
      </c>
      <c r="BO34" s="101">
        <v>3.6995975030729558E-2</v>
      </c>
      <c r="BP34" s="101">
        <v>3.469475662763833E-2</v>
      </c>
      <c r="BQ34" s="101">
        <v>3.469475662763833E-2</v>
      </c>
    </row>
    <row r="35" spans="1:69" ht="15" x14ac:dyDescent="0.25">
      <c r="A35" s="75" t="s">
        <v>61</v>
      </c>
      <c r="B35" s="76">
        <v>304</v>
      </c>
      <c r="C35" s="76">
        <v>311</v>
      </c>
      <c r="D35" s="76">
        <v>549</v>
      </c>
      <c r="E35" s="76">
        <v>1229</v>
      </c>
      <c r="F35" s="76">
        <v>1880</v>
      </c>
      <c r="G35" s="76">
        <v>4551</v>
      </c>
      <c r="H35" s="76">
        <v>4718</v>
      </c>
      <c r="I35" s="76">
        <v>6376</v>
      </c>
      <c r="J35" s="76">
        <v>6822</v>
      </c>
      <c r="K35" s="76">
        <v>7268</v>
      </c>
      <c r="L35" s="76">
        <v>7647</v>
      </c>
      <c r="M35" s="76">
        <v>8377</v>
      </c>
      <c r="N35" s="76">
        <v>8395</v>
      </c>
      <c r="O35" s="76">
        <v>9107</v>
      </c>
      <c r="P35" s="76">
        <v>12263</v>
      </c>
      <c r="Q35" s="76">
        <v>12929</v>
      </c>
      <c r="R35" s="76">
        <v>14381</v>
      </c>
      <c r="S35" s="76">
        <v>19905</v>
      </c>
      <c r="T35" s="76">
        <v>28081</v>
      </c>
      <c r="U35" s="76">
        <v>28038</v>
      </c>
      <c r="V35" s="76">
        <v>44111</v>
      </c>
      <c r="W35" s="76">
        <v>46402</v>
      </c>
      <c r="X35" s="76">
        <v>42693</v>
      </c>
      <c r="Y35" s="76">
        <v>42754</v>
      </c>
      <c r="Z35" s="76">
        <v>46343</v>
      </c>
      <c r="AA35" s="76">
        <v>46646</v>
      </c>
      <c r="AB35" s="76">
        <v>48878</v>
      </c>
      <c r="AC35" s="76">
        <v>49765</v>
      </c>
      <c r="AD35" s="76">
        <v>49723</v>
      </c>
      <c r="AE35" s="77">
        <v>50117</v>
      </c>
      <c r="AF35" s="77">
        <v>42863</v>
      </c>
      <c r="AG35" s="77">
        <v>48251</v>
      </c>
      <c r="AH35" s="77">
        <v>48251</v>
      </c>
      <c r="AJ35" s="101" t="s">
        <v>61</v>
      </c>
      <c r="AK35" s="101">
        <v>1.7076732951353781E-2</v>
      </c>
      <c r="AL35" s="101">
        <v>1.5077325835070538E-2</v>
      </c>
      <c r="AM35" s="101">
        <v>2.3408519165991556E-2</v>
      </c>
      <c r="AN35" s="101">
        <v>4.4716926211614029E-2</v>
      </c>
      <c r="AO35" s="101">
        <v>6.1259734758382485E-2</v>
      </c>
      <c r="AP35" s="101">
        <v>0.14078886310904873</v>
      </c>
      <c r="AQ35" s="101">
        <v>0.20355509534903787</v>
      </c>
      <c r="AR35" s="101">
        <v>0.20786333702810197</v>
      </c>
      <c r="AS35" s="101">
        <v>0.20392789884315307</v>
      </c>
      <c r="AT35" s="101">
        <v>0.20836558584902956</v>
      </c>
      <c r="AU35" s="101">
        <v>0.19797033163331348</v>
      </c>
      <c r="AV35" s="101">
        <v>0.1993195012848577</v>
      </c>
      <c r="AW35" s="101">
        <v>0.16474998037522567</v>
      </c>
      <c r="AX35" s="101">
        <v>0.13638950458275925</v>
      </c>
      <c r="AY35" s="101">
        <v>0.15128673295664832</v>
      </c>
      <c r="AZ35" s="101">
        <v>0.13907982917567582</v>
      </c>
      <c r="BA35" s="101">
        <v>0.12366072196329991</v>
      </c>
      <c r="BB35" s="101">
        <v>0.12820182528999183</v>
      </c>
      <c r="BC35" s="101">
        <v>0.12669815960331532</v>
      </c>
      <c r="BD35" s="101">
        <v>0.10766288821306792</v>
      </c>
      <c r="BE35" s="101">
        <v>0.13931974593909993</v>
      </c>
      <c r="BF35" s="101">
        <v>0.13991424591281065</v>
      </c>
      <c r="BG35" s="101">
        <v>0.13565650082296943</v>
      </c>
      <c r="BH35" s="101">
        <v>0.13508671597792052</v>
      </c>
      <c r="BI35" s="101">
        <v>0.13599056285414973</v>
      </c>
      <c r="BJ35" s="101">
        <v>0.13230918471832603</v>
      </c>
      <c r="BK35" s="101">
        <v>0.13318945667486873</v>
      </c>
      <c r="BL35" s="101">
        <v>0.13115553388590931</v>
      </c>
      <c r="BM35" s="101">
        <v>0.12978203050163523</v>
      </c>
      <c r="BN35" s="101">
        <v>0.13340413865065295</v>
      </c>
      <c r="BO35" s="101">
        <v>0.12913342652623461</v>
      </c>
      <c r="BP35" s="101">
        <v>0.13496103692681208</v>
      </c>
      <c r="BQ35" s="101">
        <v>0.13496103692681208</v>
      </c>
    </row>
    <row r="36" spans="1:69" ht="15" x14ac:dyDescent="0.25">
      <c r="A36" s="75" t="s">
        <v>62</v>
      </c>
      <c r="B36" s="76">
        <v>0</v>
      </c>
      <c r="C36" s="76">
        <v>0</v>
      </c>
      <c r="D36" s="76">
        <v>0</v>
      </c>
      <c r="E36" s="76">
        <v>0</v>
      </c>
      <c r="F36" s="76">
        <v>0</v>
      </c>
      <c r="G36" s="76">
        <v>0</v>
      </c>
      <c r="H36" s="76">
        <v>0</v>
      </c>
      <c r="I36" s="76">
        <v>0</v>
      </c>
      <c r="J36" s="76">
        <v>0</v>
      </c>
      <c r="K36" s="76">
        <v>0</v>
      </c>
      <c r="L36" s="76">
        <v>0</v>
      </c>
      <c r="M36" s="76">
        <v>0</v>
      </c>
      <c r="N36" s="76">
        <v>0</v>
      </c>
      <c r="O36" s="76">
        <v>0</v>
      </c>
      <c r="P36" s="76">
        <v>0</v>
      </c>
      <c r="Q36" s="76">
        <v>0</v>
      </c>
      <c r="R36" s="76">
        <v>0</v>
      </c>
      <c r="S36" s="76">
        <v>0</v>
      </c>
      <c r="T36" s="76">
        <v>0</v>
      </c>
      <c r="U36" s="76">
        <v>0</v>
      </c>
      <c r="V36" s="76">
        <v>0</v>
      </c>
      <c r="W36" s="76">
        <v>0</v>
      </c>
      <c r="X36" s="76">
        <v>0</v>
      </c>
      <c r="Y36" s="76">
        <v>0</v>
      </c>
      <c r="Z36" s="76">
        <v>0</v>
      </c>
      <c r="AA36" s="76">
        <v>0</v>
      </c>
      <c r="AB36" s="76">
        <v>0</v>
      </c>
      <c r="AC36" s="76">
        <v>0</v>
      </c>
      <c r="AD36" s="76">
        <v>0</v>
      </c>
      <c r="AE36" s="77">
        <v>0</v>
      </c>
      <c r="AF36" s="77">
        <v>0</v>
      </c>
      <c r="AG36" s="77">
        <v>0</v>
      </c>
      <c r="AH36" s="77">
        <v>0</v>
      </c>
      <c r="AJ36" s="101" t="s">
        <v>62</v>
      </c>
      <c r="AK36" s="101">
        <v>0</v>
      </c>
      <c r="AL36" s="101">
        <v>0</v>
      </c>
      <c r="AM36" s="101">
        <v>0</v>
      </c>
      <c r="AN36" s="101">
        <v>0</v>
      </c>
      <c r="AO36" s="101">
        <v>0</v>
      </c>
      <c r="AP36" s="101">
        <v>0</v>
      </c>
      <c r="AQ36" s="101">
        <v>0</v>
      </c>
      <c r="AR36" s="101">
        <v>0</v>
      </c>
      <c r="AS36" s="101">
        <v>0</v>
      </c>
      <c r="AT36" s="101">
        <v>0</v>
      </c>
      <c r="AU36" s="101">
        <v>0</v>
      </c>
      <c r="AV36" s="101">
        <v>0</v>
      </c>
      <c r="AW36" s="101">
        <v>0</v>
      </c>
      <c r="AX36" s="101">
        <v>0</v>
      </c>
      <c r="AY36" s="101">
        <v>0</v>
      </c>
      <c r="AZ36" s="101">
        <v>0</v>
      </c>
      <c r="BA36" s="101">
        <v>0</v>
      </c>
      <c r="BB36" s="101">
        <v>0</v>
      </c>
      <c r="BC36" s="101">
        <v>0</v>
      </c>
      <c r="BD36" s="101">
        <v>0</v>
      </c>
      <c r="BE36" s="101">
        <v>0</v>
      </c>
      <c r="BF36" s="101">
        <v>0</v>
      </c>
      <c r="BG36" s="101">
        <v>0</v>
      </c>
      <c r="BH36" s="101">
        <v>0</v>
      </c>
      <c r="BI36" s="101">
        <v>0</v>
      </c>
      <c r="BJ36" s="101">
        <v>0</v>
      </c>
      <c r="BK36" s="101">
        <v>0</v>
      </c>
      <c r="BL36" s="101">
        <v>0</v>
      </c>
      <c r="BM36" s="101">
        <v>0</v>
      </c>
      <c r="BN36" s="101">
        <v>0</v>
      </c>
      <c r="BO36" s="101">
        <v>0</v>
      </c>
      <c r="BP36" s="101">
        <v>0</v>
      </c>
      <c r="BQ36" s="101">
        <v>0</v>
      </c>
    </row>
    <row r="37" spans="1:69" ht="15" x14ac:dyDescent="0.25">
      <c r="A37" s="75" t="s">
        <v>63</v>
      </c>
      <c r="B37" s="76">
        <v>0</v>
      </c>
      <c r="C37" s="76">
        <v>0</v>
      </c>
      <c r="D37" s="76">
        <v>0</v>
      </c>
      <c r="E37" s="76">
        <v>0</v>
      </c>
      <c r="F37" s="76">
        <v>0</v>
      </c>
      <c r="G37" s="76">
        <v>0</v>
      </c>
      <c r="H37" s="76">
        <v>0</v>
      </c>
      <c r="I37" s="76">
        <v>0</v>
      </c>
      <c r="J37" s="76">
        <v>0</v>
      </c>
      <c r="K37" s="76">
        <v>0</v>
      </c>
      <c r="L37" s="76">
        <v>0</v>
      </c>
      <c r="M37" s="76">
        <v>0</v>
      </c>
      <c r="N37" s="76">
        <v>0</v>
      </c>
      <c r="O37" s="76">
        <v>0</v>
      </c>
      <c r="P37" s="76">
        <v>0</v>
      </c>
      <c r="Q37" s="76">
        <v>0</v>
      </c>
      <c r="R37" s="76">
        <v>0</v>
      </c>
      <c r="S37" s="76">
        <v>0</v>
      </c>
      <c r="T37" s="76">
        <v>0</v>
      </c>
      <c r="U37" s="76">
        <v>0</v>
      </c>
      <c r="V37" s="76">
        <v>0</v>
      </c>
      <c r="W37" s="76">
        <v>0</v>
      </c>
      <c r="X37" s="76">
        <v>0</v>
      </c>
      <c r="Y37" s="76">
        <v>0</v>
      </c>
      <c r="Z37" s="76">
        <v>0</v>
      </c>
      <c r="AA37" s="76">
        <v>0</v>
      </c>
      <c r="AB37" s="76">
        <v>0</v>
      </c>
      <c r="AC37" s="76">
        <v>0</v>
      </c>
      <c r="AD37" s="76">
        <v>0</v>
      </c>
      <c r="AE37" s="77">
        <v>0</v>
      </c>
      <c r="AF37" s="77">
        <v>0</v>
      </c>
      <c r="AG37" s="77">
        <v>0</v>
      </c>
      <c r="AH37" s="77">
        <v>0</v>
      </c>
      <c r="AJ37" s="101" t="s">
        <v>63</v>
      </c>
      <c r="AK37" s="101">
        <v>0</v>
      </c>
      <c r="AL37" s="101">
        <v>0</v>
      </c>
      <c r="AM37" s="101">
        <v>0</v>
      </c>
      <c r="AN37" s="101">
        <v>0</v>
      </c>
      <c r="AO37" s="101">
        <v>0</v>
      </c>
      <c r="AP37" s="101">
        <v>0</v>
      </c>
      <c r="AQ37" s="101">
        <v>0</v>
      </c>
      <c r="AR37" s="101">
        <v>0</v>
      </c>
      <c r="AS37" s="101">
        <v>0</v>
      </c>
      <c r="AT37" s="101">
        <v>0</v>
      </c>
      <c r="AU37" s="101">
        <v>0</v>
      </c>
      <c r="AV37" s="101">
        <v>0</v>
      </c>
      <c r="AW37" s="101">
        <v>0</v>
      </c>
      <c r="AX37" s="101">
        <v>0</v>
      </c>
      <c r="AY37" s="101">
        <v>0</v>
      </c>
      <c r="AZ37" s="101">
        <v>0</v>
      </c>
      <c r="BA37" s="101">
        <v>0</v>
      </c>
      <c r="BB37" s="101">
        <v>0</v>
      </c>
      <c r="BC37" s="101">
        <v>0</v>
      </c>
      <c r="BD37" s="101">
        <v>0</v>
      </c>
      <c r="BE37" s="101">
        <v>0</v>
      </c>
      <c r="BF37" s="101">
        <v>0</v>
      </c>
      <c r="BG37" s="101">
        <v>0</v>
      </c>
      <c r="BH37" s="101">
        <v>0</v>
      </c>
      <c r="BI37" s="101">
        <v>0</v>
      </c>
      <c r="BJ37" s="101">
        <v>0</v>
      </c>
      <c r="BK37" s="101">
        <v>0</v>
      </c>
      <c r="BL37" s="101">
        <v>0</v>
      </c>
      <c r="BM37" s="101">
        <v>0</v>
      </c>
      <c r="BN37" s="101">
        <v>0</v>
      </c>
      <c r="BO37" s="101">
        <v>0</v>
      </c>
      <c r="BP37" s="101">
        <v>0</v>
      </c>
      <c r="BQ37" s="101">
        <v>0</v>
      </c>
    </row>
    <row r="38" spans="1:69" ht="15" x14ac:dyDescent="0.25">
      <c r="A38" s="75" t="s">
        <v>64</v>
      </c>
      <c r="B38" s="76">
        <v>260</v>
      </c>
      <c r="C38" s="76">
        <v>306</v>
      </c>
      <c r="D38" s="76">
        <v>273</v>
      </c>
      <c r="E38" s="76">
        <v>298</v>
      </c>
      <c r="F38" s="76">
        <v>281</v>
      </c>
      <c r="G38" s="76">
        <v>266</v>
      </c>
      <c r="H38" s="76">
        <v>107</v>
      </c>
      <c r="I38" s="76">
        <v>186</v>
      </c>
      <c r="J38" s="76">
        <v>216</v>
      </c>
      <c r="K38" s="76">
        <v>196</v>
      </c>
      <c r="L38" s="76">
        <v>232</v>
      </c>
      <c r="M38" s="76">
        <v>249</v>
      </c>
      <c r="N38" s="76">
        <v>334</v>
      </c>
      <c r="O38" s="76">
        <v>387</v>
      </c>
      <c r="P38" s="76">
        <v>347</v>
      </c>
      <c r="Q38" s="76">
        <v>472</v>
      </c>
      <c r="R38" s="76">
        <v>672</v>
      </c>
      <c r="S38" s="76">
        <v>719</v>
      </c>
      <c r="T38" s="76">
        <v>528</v>
      </c>
      <c r="U38" s="76">
        <v>654</v>
      </c>
      <c r="V38" s="76">
        <v>598</v>
      </c>
      <c r="W38" s="76">
        <v>552</v>
      </c>
      <c r="X38" s="76">
        <v>484</v>
      </c>
      <c r="Y38" s="76">
        <v>608</v>
      </c>
      <c r="Z38" s="76">
        <v>545</v>
      </c>
      <c r="AA38" s="76">
        <v>0</v>
      </c>
      <c r="AB38" s="76">
        <v>0</v>
      </c>
      <c r="AC38" s="76">
        <v>0</v>
      </c>
      <c r="AD38" s="76">
        <v>0</v>
      </c>
      <c r="AE38" s="77">
        <v>0</v>
      </c>
      <c r="AF38" s="77">
        <v>0</v>
      </c>
      <c r="AG38" s="77">
        <v>0</v>
      </c>
      <c r="AH38" s="77">
        <v>0</v>
      </c>
      <c r="AJ38" s="101" t="s">
        <v>64</v>
      </c>
      <c r="AK38" s="101">
        <v>1.4605100550499944E-2</v>
      </c>
      <c r="AL38" s="101">
        <v>1.4834925098172299E-2</v>
      </c>
      <c r="AM38" s="101">
        <v>1.1640301880356458E-2</v>
      </c>
      <c r="AN38" s="101">
        <v>1.0842672100130984E-2</v>
      </c>
      <c r="AO38" s="101">
        <v>9.1563752484603612E-3</v>
      </c>
      <c r="AP38" s="101">
        <v>8.2289249806651206E-3</v>
      </c>
      <c r="AQ38" s="101">
        <v>4.6164466304254035E-3</v>
      </c>
      <c r="AR38" s="101">
        <v>6.0637673599791353E-3</v>
      </c>
      <c r="AS38" s="101">
        <v>6.4568200161420498E-3</v>
      </c>
      <c r="AT38" s="101">
        <v>5.6191049568533012E-3</v>
      </c>
      <c r="AU38" s="101">
        <v>6.0061614932560127E-3</v>
      </c>
      <c r="AV38" s="101">
        <v>5.9246216807842395E-3</v>
      </c>
      <c r="AW38" s="101">
        <v>6.5546746212418556E-3</v>
      </c>
      <c r="AX38" s="101">
        <v>5.7958425687413889E-3</v>
      </c>
      <c r="AY38" s="101">
        <v>4.2808852920131263E-3</v>
      </c>
      <c r="AZ38" s="101">
        <v>5.0773980486440553E-3</v>
      </c>
      <c r="BA38" s="101">
        <v>5.7784580459868951E-3</v>
      </c>
      <c r="BB38" s="101">
        <v>4.630852166968305E-3</v>
      </c>
      <c r="BC38" s="101">
        <v>2.3822737178359208E-3</v>
      </c>
      <c r="BD38" s="101">
        <v>2.5112892820938161E-3</v>
      </c>
      <c r="BE38" s="101">
        <v>1.8887172830264957E-3</v>
      </c>
      <c r="BF38" s="101">
        <v>1.6644253209747743E-3</v>
      </c>
      <c r="BG38" s="101">
        <v>1.5379042559276041E-3</v>
      </c>
      <c r="BH38" s="101">
        <v>1.921053546207973E-3</v>
      </c>
      <c r="BI38" s="101">
        <v>1.5992675647996807E-3</v>
      </c>
      <c r="BJ38" s="101">
        <v>0</v>
      </c>
      <c r="BK38" s="101">
        <v>0</v>
      </c>
      <c r="BL38" s="101">
        <v>0</v>
      </c>
      <c r="BM38" s="101">
        <v>0</v>
      </c>
      <c r="BN38" s="101">
        <v>0</v>
      </c>
      <c r="BO38" s="101">
        <v>0</v>
      </c>
      <c r="BP38" s="101">
        <v>0</v>
      </c>
      <c r="BQ38" s="101">
        <v>0</v>
      </c>
    </row>
    <row r="39" spans="1:69" ht="15" x14ac:dyDescent="0.25">
      <c r="A39" s="75" t="s">
        <v>65</v>
      </c>
      <c r="B39" s="76">
        <v>0</v>
      </c>
      <c r="C39" s="76">
        <v>0</v>
      </c>
      <c r="D39" s="76">
        <v>0</v>
      </c>
      <c r="E39" s="76">
        <v>0</v>
      </c>
      <c r="F39" s="76">
        <v>0</v>
      </c>
      <c r="G39" s="76">
        <v>0</v>
      </c>
      <c r="H39" s="76">
        <v>0</v>
      </c>
      <c r="I39" s="76">
        <v>0</v>
      </c>
      <c r="J39" s="76">
        <v>0</v>
      </c>
      <c r="K39" s="76">
        <v>0</v>
      </c>
      <c r="L39" s="76">
        <v>0</v>
      </c>
      <c r="M39" s="76">
        <v>0</v>
      </c>
      <c r="N39" s="76">
        <v>0</v>
      </c>
      <c r="O39" s="76">
        <v>0</v>
      </c>
      <c r="P39" s="76">
        <v>0</v>
      </c>
      <c r="Q39" s="76">
        <v>0</v>
      </c>
      <c r="R39" s="76">
        <v>0</v>
      </c>
      <c r="S39" s="76">
        <v>0</v>
      </c>
      <c r="T39" s="76">
        <v>0</v>
      </c>
      <c r="U39" s="76">
        <v>0</v>
      </c>
      <c r="V39" s="76">
        <v>0</v>
      </c>
      <c r="W39" s="76">
        <v>0</v>
      </c>
      <c r="X39" s="76">
        <v>0</v>
      </c>
      <c r="Y39" s="76">
        <v>0</v>
      </c>
      <c r="Z39" s="76">
        <v>0</v>
      </c>
      <c r="AA39" s="76">
        <v>0</v>
      </c>
      <c r="AB39" s="76">
        <v>0</v>
      </c>
      <c r="AC39" s="76">
        <v>0</v>
      </c>
      <c r="AD39" s="76">
        <v>0</v>
      </c>
      <c r="AE39" s="77">
        <v>0</v>
      </c>
      <c r="AF39" s="77">
        <v>0</v>
      </c>
      <c r="AG39" s="77">
        <v>0</v>
      </c>
      <c r="AH39" s="77">
        <v>0</v>
      </c>
      <c r="AJ39" s="101" t="s">
        <v>65</v>
      </c>
      <c r="AK39" s="101">
        <v>0</v>
      </c>
      <c r="AL39" s="101">
        <v>0</v>
      </c>
      <c r="AM39" s="101">
        <v>0</v>
      </c>
      <c r="AN39" s="101">
        <v>0</v>
      </c>
      <c r="AO39" s="101">
        <v>0</v>
      </c>
      <c r="AP39" s="101">
        <v>0</v>
      </c>
      <c r="AQ39" s="101">
        <v>0</v>
      </c>
      <c r="AR39" s="101">
        <v>0</v>
      </c>
      <c r="AS39" s="101">
        <v>0</v>
      </c>
      <c r="AT39" s="101">
        <v>0</v>
      </c>
      <c r="AU39" s="101">
        <v>0</v>
      </c>
      <c r="AV39" s="101">
        <v>0</v>
      </c>
      <c r="AW39" s="101">
        <v>0</v>
      </c>
      <c r="AX39" s="101">
        <v>0</v>
      </c>
      <c r="AY39" s="101">
        <v>0</v>
      </c>
      <c r="AZ39" s="101">
        <v>0</v>
      </c>
      <c r="BA39" s="101">
        <v>0</v>
      </c>
      <c r="BB39" s="101">
        <v>0</v>
      </c>
      <c r="BC39" s="101">
        <v>0</v>
      </c>
      <c r="BD39" s="101">
        <v>0</v>
      </c>
      <c r="BE39" s="101">
        <v>0</v>
      </c>
      <c r="BF39" s="101">
        <v>0</v>
      </c>
      <c r="BG39" s="101">
        <v>0</v>
      </c>
      <c r="BH39" s="101">
        <v>0</v>
      </c>
      <c r="BI39" s="101">
        <v>0</v>
      </c>
      <c r="BJ39" s="101">
        <v>0</v>
      </c>
      <c r="BK39" s="101">
        <v>0</v>
      </c>
      <c r="BL39" s="101">
        <v>0</v>
      </c>
      <c r="BM39" s="101">
        <v>0</v>
      </c>
      <c r="BN39" s="101">
        <v>0</v>
      </c>
      <c r="BO39" s="101">
        <v>0</v>
      </c>
      <c r="BP39" s="101">
        <v>0</v>
      </c>
      <c r="BQ39" s="101">
        <v>0</v>
      </c>
    </row>
    <row r="40" spans="1:69" ht="15" x14ac:dyDescent="0.25">
      <c r="A40" s="75" t="s">
        <v>66</v>
      </c>
      <c r="B40" s="76">
        <v>0</v>
      </c>
      <c r="C40" s="76">
        <v>0</v>
      </c>
      <c r="D40" s="76">
        <v>0</v>
      </c>
      <c r="E40" s="76">
        <v>0</v>
      </c>
      <c r="F40" s="76">
        <v>0</v>
      </c>
      <c r="G40" s="76">
        <v>0</v>
      </c>
      <c r="H40" s="76">
        <v>0</v>
      </c>
      <c r="I40" s="76">
        <v>0</v>
      </c>
      <c r="J40" s="76">
        <v>0</v>
      </c>
      <c r="K40" s="76">
        <v>0</v>
      </c>
      <c r="L40" s="76">
        <v>0</v>
      </c>
      <c r="M40" s="76">
        <v>0</v>
      </c>
      <c r="N40" s="76">
        <v>0</v>
      </c>
      <c r="O40" s="76">
        <v>0</v>
      </c>
      <c r="P40" s="76">
        <v>0</v>
      </c>
      <c r="Q40" s="76">
        <v>0</v>
      </c>
      <c r="R40" s="76">
        <v>0</v>
      </c>
      <c r="S40" s="76">
        <v>100</v>
      </c>
      <c r="T40" s="76">
        <v>2064</v>
      </c>
      <c r="U40" s="76">
        <v>1189</v>
      </c>
      <c r="V40" s="76">
        <v>2482</v>
      </c>
      <c r="W40" s="76">
        <v>3063</v>
      </c>
      <c r="X40" s="76">
        <v>3095</v>
      </c>
      <c r="Y40" s="76">
        <v>3762</v>
      </c>
      <c r="Z40" s="76">
        <v>3490</v>
      </c>
      <c r="AA40" s="76">
        <v>3465</v>
      </c>
      <c r="AB40" s="76">
        <v>3801</v>
      </c>
      <c r="AC40" s="76">
        <v>3687</v>
      </c>
      <c r="AD40" s="76">
        <v>3308</v>
      </c>
      <c r="AE40" s="77">
        <v>3519</v>
      </c>
      <c r="AF40" s="77">
        <v>1753</v>
      </c>
      <c r="AG40" s="77">
        <v>1375</v>
      </c>
      <c r="AH40" s="77">
        <v>1375</v>
      </c>
      <c r="AJ40" s="101" t="s">
        <v>66</v>
      </c>
      <c r="AK40" s="101">
        <v>0</v>
      </c>
      <c r="AL40" s="101">
        <v>0</v>
      </c>
      <c r="AM40" s="101">
        <v>0</v>
      </c>
      <c r="AN40" s="101">
        <v>0</v>
      </c>
      <c r="AO40" s="101">
        <v>0</v>
      </c>
      <c r="AP40" s="101">
        <v>0</v>
      </c>
      <c r="AQ40" s="101">
        <v>0</v>
      </c>
      <c r="AR40" s="101">
        <v>0</v>
      </c>
      <c r="AS40" s="101">
        <v>0</v>
      </c>
      <c r="AT40" s="101">
        <v>0</v>
      </c>
      <c r="AU40" s="101">
        <v>0</v>
      </c>
      <c r="AV40" s="101">
        <v>0</v>
      </c>
      <c r="AW40" s="101">
        <v>0</v>
      </c>
      <c r="AX40" s="101">
        <v>0</v>
      </c>
      <c r="AY40" s="101">
        <v>0</v>
      </c>
      <c r="AZ40" s="101">
        <v>0</v>
      </c>
      <c r="BA40" s="101">
        <v>0</v>
      </c>
      <c r="BB40" s="101">
        <v>6.4406845159503548E-4</v>
      </c>
      <c r="BC40" s="101">
        <v>9.3125245333585994E-3</v>
      </c>
      <c r="BD40" s="101">
        <v>4.5656314318188798E-3</v>
      </c>
      <c r="BE40" s="101">
        <v>7.839124241591576E-3</v>
      </c>
      <c r="BF40" s="101">
        <v>9.2357513734524169E-3</v>
      </c>
      <c r="BG40" s="101">
        <v>9.8343257687932544E-3</v>
      </c>
      <c r="BH40" s="101">
        <v>1.1886518817161833E-2</v>
      </c>
      <c r="BI40" s="101">
        <v>1.0241181286515386E-2</v>
      </c>
      <c r="BJ40" s="101">
        <v>9.8283095024010569E-3</v>
      </c>
      <c r="BK40" s="101">
        <v>1.0357484447423709E-2</v>
      </c>
      <c r="BL40" s="101">
        <v>9.71707934165272E-3</v>
      </c>
      <c r="BM40" s="101">
        <v>8.6342126762144148E-3</v>
      </c>
      <c r="BN40" s="101">
        <v>9.3670643476594321E-3</v>
      </c>
      <c r="BO40" s="101">
        <v>5.2812658166831363E-3</v>
      </c>
      <c r="BP40" s="101">
        <v>3.845960203402346E-3</v>
      </c>
      <c r="BQ40" s="101">
        <v>3.845960203402346E-3</v>
      </c>
    </row>
    <row r="41" spans="1:69" ht="15" x14ac:dyDescent="0.25">
      <c r="A41" s="75" t="s">
        <v>67</v>
      </c>
      <c r="B41" s="76">
        <v>1019</v>
      </c>
      <c r="C41" s="76">
        <v>1196</v>
      </c>
      <c r="D41" s="76">
        <v>1068</v>
      </c>
      <c r="E41" s="76">
        <v>1166</v>
      </c>
      <c r="F41" s="76">
        <v>1374</v>
      </c>
      <c r="G41" s="76">
        <v>649</v>
      </c>
      <c r="H41" s="76">
        <v>0</v>
      </c>
      <c r="I41" s="76">
        <v>0</v>
      </c>
      <c r="J41" s="76">
        <v>0</v>
      </c>
      <c r="K41" s="76">
        <v>0</v>
      </c>
      <c r="L41" s="76">
        <v>0</v>
      </c>
      <c r="M41" s="76">
        <v>0</v>
      </c>
      <c r="N41" s="76">
        <v>0</v>
      </c>
      <c r="O41" s="76">
        <v>0</v>
      </c>
      <c r="P41" s="76">
        <v>0</v>
      </c>
      <c r="Q41" s="76">
        <v>39</v>
      </c>
      <c r="R41" s="76">
        <v>67</v>
      </c>
      <c r="S41" s="76">
        <v>42</v>
      </c>
      <c r="T41" s="76">
        <v>7941</v>
      </c>
      <c r="U41" s="76">
        <v>6256</v>
      </c>
      <c r="V41" s="76">
        <v>9669</v>
      </c>
      <c r="W41" s="76">
        <v>11205</v>
      </c>
      <c r="X41" s="76">
        <v>10799</v>
      </c>
      <c r="Y41" s="76">
        <v>11291</v>
      </c>
      <c r="Z41" s="76">
        <v>13313</v>
      </c>
      <c r="AA41" s="76">
        <v>13507</v>
      </c>
      <c r="AB41" s="76">
        <v>13978</v>
      </c>
      <c r="AC41" s="76">
        <v>14573</v>
      </c>
      <c r="AD41" s="76">
        <v>15131</v>
      </c>
      <c r="AE41" s="77">
        <v>14934</v>
      </c>
      <c r="AF41" s="77">
        <v>12725</v>
      </c>
      <c r="AG41" s="77">
        <v>13988</v>
      </c>
      <c r="AH41" s="77">
        <v>13988</v>
      </c>
      <c r="AJ41" s="101" t="s">
        <v>67</v>
      </c>
      <c r="AK41" s="101">
        <v>5.7240759465228629E-2</v>
      </c>
      <c r="AL41" s="101">
        <v>5.7982256266059046E-2</v>
      </c>
      <c r="AM41" s="101">
        <v>4.5537884279196694E-2</v>
      </c>
      <c r="AN41" s="101">
        <v>4.2424683452190366E-2</v>
      </c>
      <c r="AO41" s="101">
        <v>4.4771742318094429E-2</v>
      </c>
      <c r="AP41" s="101">
        <v>2.0077339520494973E-2</v>
      </c>
      <c r="AQ41" s="101">
        <v>0</v>
      </c>
      <c r="AR41" s="101">
        <v>0</v>
      </c>
      <c r="AS41" s="101">
        <v>0</v>
      </c>
      <c r="AT41" s="101">
        <v>0</v>
      </c>
      <c r="AU41" s="101">
        <v>0</v>
      </c>
      <c r="AV41" s="101">
        <v>0</v>
      </c>
      <c r="AW41" s="101">
        <v>0</v>
      </c>
      <c r="AX41" s="101">
        <v>0</v>
      </c>
      <c r="AY41" s="101">
        <v>0</v>
      </c>
      <c r="AZ41" s="101">
        <v>4.1953077096847064E-4</v>
      </c>
      <c r="BA41" s="101">
        <v>5.7612602541833632E-4</v>
      </c>
      <c r="BB41" s="101">
        <v>2.7050874966991494E-4</v>
      </c>
      <c r="BC41" s="101">
        <v>3.5828855290407288E-2</v>
      </c>
      <c r="BD41" s="101">
        <v>2.402236353024299E-2</v>
      </c>
      <c r="BE41" s="101">
        <v>3.0538473929068874E-2</v>
      </c>
      <c r="BF41" s="101">
        <v>3.3786024857830339E-2</v>
      </c>
      <c r="BG41" s="101">
        <v>3.4313694338351644E-2</v>
      </c>
      <c r="BH41" s="101">
        <v>3.5675354589201028E-2</v>
      </c>
      <c r="BI41" s="101">
        <v>3.9066145119592936E-2</v>
      </c>
      <c r="BJ41" s="101">
        <v>3.8311970115131627E-2</v>
      </c>
      <c r="BK41" s="101">
        <v>3.8089165379134073E-2</v>
      </c>
      <c r="BL41" s="101">
        <v>3.840710530130325E-2</v>
      </c>
      <c r="BM41" s="101">
        <v>3.9493431681922701E-2</v>
      </c>
      <c r="BN41" s="101">
        <v>3.9752128152300642E-2</v>
      </c>
      <c r="BO41" s="101">
        <v>3.833662722036104E-2</v>
      </c>
      <c r="BP41" s="101">
        <v>3.9125302781957833E-2</v>
      </c>
      <c r="BQ41" s="101">
        <v>3.9125302781957833E-2</v>
      </c>
    </row>
    <row r="42" spans="1:69" ht="15" x14ac:dyDescent="0.25">
      <c r="A42" s="75" t="s">
        <v>68</v>
      </c>
      <c r="B42" s="76">
        <v>0</v>
      </c>
      <c r="C42" s="76">
        <v>0</v>
      </c>
      <c r="D42" s="76">
        <v>0</v>
      </c>
      <c r="E42" s="76">
        <v>0</v>
      </c>
      <c r="F42" s="76">
        <v>0</v>
      </c>
      <c r="G42" s="76">
        <v>0</v>
      </c>
      <c r="H42" s="76">
        <v>0</v>
      </c>
      <c r="I42" s="76">
        <v>0</v>
      </c>
      <c r="J42" s="76">
        <v>0</v>
      </c>
      <c r="K42" s="76">
        <v>0</v>
      </c>
      <c r="L42" s="76">
        <v>0</v>
      </c>
      <c r="M42" s="76">
        <v>0</v>
      </c>
      <c r="N42" s="76">
        <v>0</v>
      </c>
      <c r="O42" s="76">
        <v>0</v>
      </c>
      <c r="P42" s="76">
        <v>0</v>
      </c>
      <c r="Q42" s="76">
        <v>0</v>
      </c>
      <c r="R42" s="76">
        <v>0</v>
      </c>
      <c r="S42" s="76">
        <v>0</v>
      </c>
      <c r="T42" s="76">
        <v>0</v>
      </c>
      <c r="U42" s="76">
        <v>0</v>
      </c>
      <c r="V42" s="76">
        <v>0</v>
      </c>
      <c r="W42" s="76">
        <v>0</v>
      </c>
      <c r="X42" s="76">
        <v>0</v>
      </c>
      <c r="Y42" s="76">
        <v>0</v>
      </c>
      <c r="Z42" s="76">
        <v>0</v>
      </c>
      <c r="AA42" s="76">
        <v>0</v>
      </c>
      <c r="AB42" s="76">
        <v>0</v>
      </c>
      <c r="AC42" s="76">
        <v>0</v>
      </c>
      <c r="AD42" s="76">
        <v>0</v>
      </c>
      <c r="AE42" s="77">
        <v>0</v>
      </c>
      <c r="AF42" s="77">
        <v>0</v>
      </c>
      <c r="AG42" s="77">
        <v>0</v>
      </c>
      <c r="AH42" s="77">
        <v>0</v>
      </c>
      <c r="AJ42" s="101" t="s">
        <v>68</v>
      </c>
      <c r="AK42" s="101">
        <v>0</v>
      </c>
      <c r="AL42" s="101">
        <v>0</v>
      </c>
      <c r="AM42" s="101">
        <v>0</v>
      </c>
      <c r="AN42" s="101">
        <v>0</v>
      </c>
      <c r="AO42" s="101">
        <v>0</v>
      </c>
      <c r="AP42" s="101">
        <v>0</v>
      </c>
      <c r="AQ42" s="101">
        <v>0</v>
      </c>
      <c r="AR42" s="101">
        <v>0</v>
      </c>
      <c r="AS42" s="101">
        <v>0</v>
      </c>
      <c r="AT42" s="101">
        <v>0</v>
      </c>
      <c r="AU42" s="101">
        <v>0</v>
      </c>
      <c r="AV42" s="101">
        <v>0</v>
      </c>
      <c r="AW42" s="101">
        <v>0</v>
      </c>
      <c r="AX42" s="101">
        <v>0</v>
      </c>
      <c r="AY42" s="101">
        <v>0</v>
      </c>
      <c r="AZ42" s="101">
        <v>0</v>
      </c>
      <c r="BA42" s="101">
        <v>0</v>
      </c>
      <c r="BB42" s="101">
        <v>0</v>
      </c>
      <c r="BC42" s="101">
        <v>0</v>
      </c>
      <c r="BD42" s="101">
        <v>0</v>
      </c>
      <c r="BE42" s="101">
        <v>0</v>
      </c>
      <c r="BF42" s="101">
        <v>0</v>
      </c>
      <c r="BG42" s="101">
        <v>0</v>
      </c>
      <c r="BH42" s="101">
        <v>0</v>
      </c>
      <c r="BI42" s="101">
        <v>0</v>
      </c>
      <c r="BJ42" s="101">
        <v>0</v>
      </c>
      <c r="BK42" s="101">
        <v>0</v>
      </c>
      <c r="BL42" s="101">
        <v>0</v>
      </c>
      <c r="BM42" s="101">
        <v>0</v>
      </c>
      <c r="BN42" s="101">
        <v>0</v>
      </c>
      <c r="BO42" s="101">
        <v>0</v>
      </c>
      <c r="BP42" s="101">
        <v>0</v>
      </c>
      <c r="BQ42" s="101">
        <v>0</v>
      </c>
    </row>
    <row r="43" spans="1:69" ht="15" x14ac:dyDescent="0.25">
      <c r="A43" s="75" t="s">
        <v>69</v>
      </c>
      <c r="B43" s="76">
        <v>0</v>
      </c>
      <c r="C43" s="76">
        <v>0</v>
      </c>
      <c r="D43" s="76">
        <v>0</v>
      </c>
      <c r="E43" s="76">
        <v>0</v>
      </c>
      <c r="F43" s="76">
        <v>0</v>
      </c>
      <c r="G43" s="76">
        <v>0</v>
      </c>
      <c r="H43" s="76">
        <v>0</v>
      </c>
      <c r="I43" s="76">
        <v>0</v>
      </c>
      <c r="J43" s="76">
        <v>0</v>
      </c>
      <c r="K43" s="76">
        <v>0</v>
      </c>
      <c r="L43" s="76">
        <v>0</v>
      </c>
      <c r="M43" s="76">
        <v>0</v>
      </c>
      <c r="N43" s="76">
        <v>0</v>
      </c>
      <c r="O43" s="76">
        <v>0</v>
      </c>
      <c r="P43" s="76">
        <v>0</v>
      </c>
      <c r="Q43" s="76">
        <v>0</v>
      </c>
      <c r="R43" s="76">
        <v>0</v>
      </c>
      <c r="S43" s="76">
        <v>349</v>
      </c>
      <c r="T43" s="76">
        <v>1782</v>
      </c>
      <c r="U43" s="76">
        <v>1380</v>
      </c>
      <c r="V43" s="76">
        <v>855</v>
      </c>
      <c r="W43" s="76">
        <v>832</v>
      </c>
      <c r="X43" s="76">
        <v>802</v>
      </c>
      <c r="Y43" s="76">
        <v>882</v>
      </c>
      <c r="Z43" s="76">
        <v>1040</v>
      </c>
      <c r="AA43" s="76">
        <v>947</v>
      </c>
      <c r="AB43" s="76">
        <v>904</v>
      </c>
      <c r="AC43" s="76">
        <v>970</v>
      </c>
      <c r="AD43" s="76">
        <v>994</v>
      </c>
      <c r="AE43" s="77">
        <v>892</v>
      </c>
      <c r="AF43" s="77">
        <v>790</v>
      </c>
      <c r="AG43" s="77">
        <v>717</v>
      </c>
      <c r="AH43" s="77">
        <v>717</v>
      </c>
      <c r="AJ43" s="101" t="s">
        <v>69</v>
      </c>
      <c r="AK43" s="101">
        <v>0</v>
      </c>
      <c r="AL43" s="101">
        <v>0</v>
      </c>
      <c r="AM43" s="101">
        <v>0</v>
      </c>
      <c r="AN43" s="101">
        <v>0</v>
      </c>
      <c r="AO43" s="101">
        <v>0</v>
      </c>
      <c r="AP43" s="101">
        <v>0</v>
      </c>
      <c r="AQ43" s="101">
        <v>0</v>
      </c>
      <c r="AR43" s="101">
        <v>0</v>
      </c>
      <c r="AS43" s="101">
        <v>0</v>
      </c>
      <c r="AT43" s="101">
        <v>0</v>
      </c>
      <c r="AU43" s="101">
        <v>0</v>
      </c>
      <c r="AV43" s="101">
        <v>0</v>
      </c>
      <c r="AW43" s="101">
        <v>0</v>
      </c>
      <c r="AX43" s="101">
        <v>0</v>
      </c>
      <c r="AY43" s="101">
        <v>0</v>
      </c>
      <c r="AZ43" s="101">
        <v>0</v>
      </c>
      <c r="BA43" s="101">
        <v>0</v>
      </c>
      <c r="BB43" s="101">
        <v>2.2477988960666741E-3</v>
      </c>
      <c r="BC43" s="101">
        <v>8.0401737976962331E-3</v>
      </c>
      <c r="BD43" s="101">
        <v>5.2990507787300713E-3</v>
      </c>
      <c r="BE43" s="101">
        <v>2.7004235401131334E-3</v>
      </c>
      <c r="BF43" s="101">
        <v>2.5086990345127031E-3</v>
      </c>
      <c r="BG43" s="101">
        <v>2.5483454819296252E-3</v>
      </c>
      <c r="BH43" s="101">
        <v>2.7867914930188031E-3</v>
      </c>
      <c r="BI43" s="101">
        <v>3.0518133346636111E-3</v>
      </c>
      <c r="BJ43" s="101">
        <v>2.6861209520270711E-3</v>
      </c>
      <c r="BK43" s="101">
        <v>2.4633427888637286E-3</v>
      </c>
      <c r="BL43" s="101">
        <v>2.5564325905622835E-3</v>
      </c>
      <c r="BM43" s="101">
        <v>2.5944399637718042E-3</v>
      </c>
      <c r="BN43" s="101">
        <v>2.3743737988383669E-3</v>
      </c>
      <c r="BO43" s="101">
        <v>2.3800342242896052E-3</v>
      </c>
      <c r="BP43" s="101">
        <v>2.0054934297014416E-3</v>
      </c>
      <c r="BQ43" s="101">
        <v>2.0054934297014416E-3</v>
      </c>
    </row>
    <row r="44" spans="1:69" ht="15" x14ac:dyDescent="0.25">
      <c r="A44" s="75" t="s">
        <v>70</v>
      </c>
      <c r="B44" s="76">
        <v>0</v>
      </c>
      <c r="C44" s="76">
        <v>0</v>
      </c>
      <c r="D44" s="76">
        <v>0</v>
      </c>
      <c r="E44" s="76">
        <v>0</v>
      </c>
      <c r="F44" s="76">
        <v>0</v>
      </c>
      <c r="G44" s="76">
        <v>0</v>
      </c>
      <c r="H44" s="76">
        <v>0</v>
      </c>
      <c r="I44" s="76">
        <v>0</v>
      </c>
      <c r="J44" s="76">
        <v>0</v>
      </c>
      <c r="K44" s="76">
        <v>0</v>
      </c>
      <c r="L44" s="76">
        <v>0</v>
      </c>
      <c r="M44" s="76">
        <v>0</v>
      </c>
      <c r="N44" s="76">
        <v>0</v>
      </c>
      <c r="O44" s="76">
        <v>0</v>
      </c>
      <c r="P44" s="76">
        <v>0</v>
      </c>
      <c r="Q44" s="76">
        <v>0</v>
      </c>
      <c r="R44" s="76">
        <v>0</v>
      </c>
      <c r="S44" s="76">
        <v>0</v>
      </c>
      <c r="T44" s="76">
        <v>0</v>
      </c>
      <c r="U44" s="76">
        <v>0</v>
      </c>
      <c r="V44" s="76">
        <v>2339</v>
      </c>
      <c r="W44" s="76">
        <v>2055</v>
      </c>
      <c r="X44" s="76">
        <v>2076</v>
      </c>
      <c r="Y44" s="76">
        <v>2523</v>
      </c>
      <c r="Z44" s="76">
        <v>2341</v>
      </c>
      <c r="AA44" s="76">
        <v>2283</v>
      </c>
      <c r="AB44" s="76">
        <v>2474</v>
      </c>
      <c r="AC44" s="76">
        <v>2320</v>
      </c>
      <c r="AD44" s="76">
        <v>2212</v>
      </c>
      <c r="AE44" s="77">
        <v>2559</v>
      </c>
      <c r="AF44" s="77">
        <v>2289</v>
      </c>
      <c r="AG44" s="77">
        <v>2838</v>
      </c>
      <c r="AH44" s="77">
        <v>2838</v>
      </c>
      <c r="AJ44" s="101" t="s">
        <v>70</v>
      </c>
      <c r="AK44" s="101">
        <v>0</v>
      </c>
      <c r="AL44" s="101">
        <v>0</v>
      </c>
      <c r="AM44" s="101">
        <v>0</v>
      </c>
      <c r="AN44" s="101">
        <v>0</v>
      </c>
      <c r="AO44" s="101">
        <v>0</v>
      </c>
      <c r="AP44" s="101">
        <v>0</v>
      </c>
      <c r="AQ44" s="101">
        <v>0</v>
      </c>
      <c r="AR44" s="101">
        <v>0</v>
      </c>
      <c r="AS44" s="101">
        <v>0</v>
      </c>
      <c r="AT44" s="101">
        <v>0</v>
      </c>
      <c r="AU44" s="101">
        <v>0</v>
      </c>
      <c r="AV44" s="101">
        <v>0</v>
      </c>
      <c r="AW44" s="101">
        <v>0</v>
      </c>
      <c r="AX44" s="101">
        <v>0</v>
      </c>
      <c r="AY44" s="101">
        <v>0</v>
      </c>
      <c r="AZ44" s="101">
        <v>0</v>
      </c>
      <c r="BA44" s="101">
        <v>0</v>
      </c>
      <c r="BB44" s="101">
        <v>0</v>
      </c>
      <c r="BC44" s="101">
        <v>0</v>
      </c>
      <c r="BD44" s="101">
        <v>0</v>
      </c>
      <c r="BE44" s="101">
        <v>7.387474456520023E-3</v>
      </c>
      <c r="BF44" s="101">
        <v>6.1963660047158718E-3</v>
      </c>
      <c r="BG44" s="101">
        <v>6.5964653622018719E-3</v>
      </c>
      <c r="BH44" s="101">
        <v>7.9717402912544665E-3</v>
      </c>
      <c r="BI44" s="101">
        <v>6.8695144388918397E-3</v>
      </c>
      <c r="BJ44" s="101">
        <v>6.4756221050451986E-3</v>
      </c>
      <c r="BK44" s="101">
        <v>6.7414934288151157E-3</v>
      </c>
      <c r="BL44" s="101">
        <v>6.1143542372211314E-3</v>
      </c>
      <c r="BM44" s="101">
        <v>5.7735424545907752E-3</v>
      </c>
      <c r="BN44" s="101">
        <v>6.8116844744701577E-3</v>
      </c>
      <c r="BO44" s="101">
        <v>6.8960738473403871E-3</v>
      </c>
      <c r="BP44" s="101">
        <v>7.9380618598224421E-3</v>
      </c>
      <c r="BQ44" s="101">
        <v>7.9380618598224421E-3</v>
      </c>
    </row>
    <row r="45" spans="1:69" ht="15" x14ac:dyDescent="0.25">
      <c r="A45" s="75" t="s">
        <v>71</v>
      </c>
      <c r="B45" s="76">
        <v>0</v>
      </c>
      <c r="C45" s="76">
        <v>0</v>
      </c>
      <c r="D45" s="76">
        <v>0</v>
      </c>
      <c r="E45" s="76">
        <v>0</v>
      </c>
      <c r="F45" s="76">
        <v>0</v>
      </c>
      <c r="G45" s="76">
        <v>0</v>
      </c>
      <c r="H45" s="76">
        <v>0</v>
      </c>
      <c r="I45" s="76">
        <v>0</v>
      </c>
      <c r="J45" s="76">
        <v>0</v>
      </c>
      <c r="K45" s="76">
        <v>0</v>
      </c>
      <c r="L45" s="76">
        <v>0</v>
      </c>
      <c r="M45" s="76">
        <v>0</v>
      </c>
      <c r="N45" s="76">
        <v>0</v>
      </c>
      <c r="O45" s="76">
        <v>0</v>
      </c>
      <c r="P45" s="76">
        <v>0</v>
      </c>
      <c r="Q45" s="76">
        <v>0</v>
      </c>
      <c r="R45" s="76">
        <v>0</v>
      </c>
      <c r="S45" s="76">
        <v>0</v>
      </c>
      <c r="T45" s="76">
        <v>0</v>
      </c>
      <c r="U45" s="76">
        <v>0</v>
      </c>
      <c r="V45" s="76">
        <v>0</v>
      </c>
      <c r="W45" s="76">
        <v>0</v>
      </c>
      <c r="X45" s="76">
        <v>0</v>
      </c>
      <c r="Y45" s="76">
        <v>0</v>
      </c>
      <c r="Z45" s="76">
        <v>0</v>
      </c>
      <c r="AA45" s="76">
        <v>0</v>
      </c>
      <c r="AB45" s="76">
        <v>0</v>
      </c>
      <c r="AC45" s="76">
        <v>0</v>
      </c>
      <c r="AD45" s="76">
        <v>0</v>
      </c>
      <c r="AE45" s="77">
        <v>0</v>
      </c>
      <c r="AF45" s="77">
        <v>0</v>
      </c>
      <c r="AG45" s="77">
        <v>0</v>
      </c>
      <c r="AH45" s="77">
        <v>0</v>
      </c>
      <c r="AJ45" s="101" t="s">
        <v>71</v>
      </c>
      <c r="AK45" s="101">
        <v>0</v>
      </c>
      <c r="AL45" s="101">
        <v>0</v>
      </c>
      <c r="AM45" s="101">
        <v>0</v>
      </c>
      <c r="AN45" s="101">
        <v>0</v>
      </c>
      <c r="AO45" s="101">
        <v>0</v>
      </c>
      <c r="AP45" s="101">
        <v>0</v>
      </c>
      <c r="AQ45" s="101">
        <v>0</v>
      </c>
      <c r="AR45" s="101">
        <v>0</v>
      </c>
      <c r="AS45" s="101">
        <v>0</v>
      </c>
      <c r="AT45" s="101">
        <v>0</v>
      </c>
      <c r="AU45" s="101">
        <v>0</v>
      </c>
      <c r="AV45" s="101">
        <v>0</v>
      </c>
      <c r="AW45" s="101">
        <v>0</v>
      </c>
      <c r="AX45" s="101">
        <v>0</v>
      </c>
      <c r="AY45" s="101">
        <v>0</v>
      </c>
      <c r="AZ45" s="101">
        <v>0</v>
      </c>
      <c r="BA45" s="101">
        <v>0</v>
      </c>
      <c r="BB45" s="101">
        <v>0</v>
      </c>
      <c r="BC45" s="101">
        <v>0</v>
      </c>
      <c r="BD45" s="101">
        <v>0</v>
      </c>
      <c r="BE45" s="101">
        <v>0</v>
      </c>
      <c r="BF45" s="101">
        <v>0</v>
      </c>
      <c r="BG45" s="101">
        <v>0</v>
      </c>
      <c r="BH45" s="101">
        <v>0</v>
      </c>
      <c r="BI45" s="101">
        <v>0</v>
      </c>
      <c r="BJ45" s="101">
        <v>0</v>
      </c>
      <c r="BK45" s="101">
        <v>0</v>
      </c>
      <c r="BL45" s="101">
        <v>0</v>
      </c>
      <c r="BM45" s="101">
        <v>0</v>
      </c>
      <c r="BN45" s="101">
        <v>0</v>
      </c>
      <c r="BO45" s="101">
        <v>0</v>
      </c>
      <c r="BP45" s="101">
        <v>0</v>
      </c>
      <c r="BQ45" s="101">
        <v>0</v>
      </c>
    </row>
    <row r="46" spans="1:69" ht="15" x14ac:dyDescent="0.25">
      <c r="A46" s="75" t="s">
        <v>72</v>
      </c>
      <c r="B46" s="76">
        <v>0</v>
      </c>
      <c r="C46" s="76">
        <v>0</v>
      </c>
      <c r="D46" s="76">
        <v>0</v>
      </c>
      <c r="E46" s="76">
        <v>0</v>
      </c>
      <c r="F46" s="76">
        <v>0</v>
      </c>
      <c r="G46" s="76">
        <v>0</v>
      </c>
      <c r="H46" s="76">
        <v>0</v>
      </c>
      <c r="I46" s="76">
        <v>0</v>
      </c>
      <c r="J46" s="76">
        <v>0</v>
      </c>
      <c r="K46" s="76">
        <v>0</v>
      </c>
      <c r="L46" s="76">
        <v>0</v>
      </c>
      <c r="M46" s="76">
        <v>0</v>
      </c>
      <c r="N46" s="76">
        <v>0</v>
      </c>
      <c r="O46" s="76">
        <v>0</v>
      </c>
      <c r="P46" s="76">
        <v>0</v>
      </c>
      <c r="Q46" s="76">
        <v>0</v>
      </c>
      <c r="R46" s="76">
        <v>0</v>
      </c>
      <c r="S46" s="76">
        <v>0</v>
      </c>
      <c r="T46" s="76">
        <v>0</v>
      </c>
      <c r="U46" s="76">
        <v>0</v>
      </c>
      <c r="V46" s="76">
        <v>0</v>
      </c>
      <c r="W46" s="76">
        <v>0</v>
      </c>
      <c r="X46" s="76">
        <v>0</v>
      </c>
      <c r="Y46" s="76">
        <v>0</v>
      </c>
      <c r="Z46" s="76">
        <v>0</v>
      </c>
      <c r="AA46" s="76">
        <v>0</v>
      </c>
      <c r="AB46" s="76">
        <v>0</v>
      </c>
      <c r="AC46" s="76">
        <v>0</v>
      </c>
      <c r="AD46" s="76">
        <v>0</v>
      </c>
      <c r="AE46" s="77">
        <v>0</v>
      </c>
      <c r="AF46" s="77">
        <v>0</v>
      </c>
      <c r="AG46" s="77">
        <v>0</v>
      </c>
      <c r="AH46" s="77">
        <v>0</v>
      </c>
      <c r="AJ46" s="101" t="s">
        <v>72</v>
      </c>
      <c r="AK46" s="101">
        <v>0</v>
      </c>
      <c r="AL46" s="101">
        <v>0</v>
      </c>
      <c r="AM46" s="101">
        <v>0</v>
      </c>
      <c r="AN46" s="101">
        <v>0</v>
      </c>
      <c r="AO46" s="101">
        <v>0</v>
      </c>
      <c r="AP46" s="101">
        <v>0</v>
      </c>
      <c r="AQ46" s="101">
        <v>0</v>
      </c>
      <c r="AR46" s="101">
        <v>0</v>
      </c>
      <c r="AS46" s="101">
        <v>0</v>
      </c>
      <c r="AT46" s="101">
        <v>0</v>
      </c>
      <c r="AU46" s="101">
        <v>0</v>
      </c>
      <c r="AV46" s="101">
        <v>0</v>
      </c>
      <c r="AW46" s="101">
        <v>0</v>
      </c>
      <c r="AX46" s="101">
        <v>0</v>
      </c>
      <c r="AY46" s="101">
        <v>0</v>
      </c>
      <c r="AZ46" s="101">
        <v>0</v>
      </c>
      <c r="BA46" s="101">
        <v>0</v>
      </c>
      <c r="BB46" s="101">
        <v>0</v>
      </c>
      <c r="BC46" s="101">
        <v>0</v>
      </c>
      <c r="BD46" s="101">
        <v>0</v>
      </c>
      <c r="BE46" s="101">
        <v>0</v>
      </c>
      <c r="BF46" s="101">
        <v>0</v>
      </c>
      <c r="BG46" s="101">
        <v>0</v>
      </c>
      <c r="BH46" s="101">
        <v>0</v>
      </c>
      <c r="BI46" s="101">
        <v>0</v>
      </c>
      <c r="BJ46" s="101">
        <v>0</v>
      </c>
      <c r="BK46" s="101">
        <v>0</v>
      </c>
      <c r="BL46" s="101">
        <v>0</v>
      </c>
      <c r="BM46" s="101">
        <v>0</v>
      </c>
      <c r="BN46" s="101">
        <v>0</v>
      </c>
      <c r="BO46" s="101">
        <v>0</v>
      </c>
      <c r="BP46" s="101">
        <v>0</v>
      </c>
      <c r="BQ46" s="101">
        <v>0</v>
      </c>
    </row>
    <row r="47" spans="1:69" ht="15" x14ac:dyDescent="0.25">
      <c r="A47" s="75" t="s">
        <v>74</v>
      </c>
      <c r="B47" s="76">
        <v>179</v>
      </c>
      <c r="C47" s="76">
        <v>179</v>
      </c>
      <c r="D47" s="76">
        <v>179</v>
      </c>
      <c r="E47" s="76">
        <v>195</v>
      </c>
      <c r="F47" s="76">
        <v>308</v>
      </c>
      <c r="G47" s="76">
        <v>308</v>
      </c>
      <c r="H47" s="76">
        <v>308</v>
      </c>
      <c r="I47" s="76">
        <v>282</v>
      </c>
      <c r="J47" s="76">
        <v>350</v>
      </c>
      <c r="K47" s="76">
        <v>366</v>
      </c>
      <c r="L47" s="76">
        <v>390</v>
      </c>
      <c r="M47" s="76">
        <v>590</v>
      </c>
      <c r="N47" s="76">
        <v>1438</v>
      </c>
      <c r="O47" s="76">
        <v>3593</v>
      </c>
      <c r="P47" s="76">
        <v>7338</v>
      </c>
      <c r="Q47" s="76">
        <v>9987</v>
      </c>
      <c r="R47" s="76">
        <v>13143</v>
      </c>
      <c r="S47" s="76">
        <v>14163</v>
      </c>
      <c r="T47" s="76">
        <v>18995</v>
      </c>
      <c r="U47" s="76">
        <v>22218</v>
      </c>
      <c r="V47" s="76">
        <v>24545</v>
      </c>
      <c r="W47" s="76">
        <v>24250</v>
      </c>
      <c r="X47" s="76">
        <v>23403</v>
      </c>
      <c r="Y47" s="76">
        <v>24398</v>
      </c>
      <c r="Z47" s="76">
        <v>24945</v>
      </c>
      <c r="AA47" s="76">
        <v>26658</v>
      </c>
      <c r="AB47" s="76">
        <v>27026</v>
      </c>
      <c r="AC47" s="76">
        <v>28199</v>
      </c>
      <c r="AD47" s="76">
        <v>28987</v>
      </c>
      <c r="AE47" s="77">
        <v>28809</v>
      </c>
      <c r="AF47" s="77">
        <v>27664</v>
      </c>
      <c r="AG47" s="77">
        <v>31042</v>
      </c>
      <c r="AH47" s="77">
        <v>31042</v>
      </c>
      <c r="AJ47" s="101" t="s">
        <v>74</v>
      </c>
      <c r="AK47" s="101">
        <v>1.0055049994382654E-2</v>
      </c>
      <c r="AL47" s="101">
        <v>8.6779463809569975E-3</v>
      </c>
      <c r="AM47" s="101">
        <v>7.6322858482923295E-3</v>
      </c>
      <c r="AN47" s="101">
        <v>7.0950371125018188E-3</v>
      </c>
      <c r="AO47" s="101">
        <v>1.0036169311479683E-2</v>
      </c>
      <c r="AP47" s="101">
        <v>9.5282289249806647E-3</v>
      </c>
      <c r="AQ47" s="101">
        <v>1.3288463197860039E-2</v>
      </c>
      <c r="AR47" s="101">
        <v>9.1934537393232058E-3</v>
      </c>
      <c r="AS47" s="101">
        <v>1.0462439840970915E-2</v>
      </c>
      <c r="AT47" s="101">
        <v>1.0492818439838307E-2</v>
      </c>
      <c r="AU47" s="101">
        <v>1.0096564579180366E-2</v>
      </c>
      <c r="AV47" s="101">
        <v>1.4038260207480727E-2</v>
      </c>
      <c r="AW47" s="101">
        <v>2.8220425465107151E-2</v>
      </c>
      <c r="AX47" s="101">
        <v>5.380998023123465E-2</v>
      </c>
      <c r="AY47" s="101">
        <v>9.0527770238594582E-2</v>
      </c>
      <c r="AZ47" s="101">
        <v>0.10743214896569529</v>
      </c>
      <c r="BA47" s="101">
        <v>0.11301528883691334</v>
      </c>
      <c r="BB47" s="101">
        <v>9.1219414799404874E-2</v>
      </c>
      <c r="BC47" s="101">
        <v>8.5703199375555525E-2</v>
      </c>
      <c r="BD47" s="101">
        <v>8.5314717537554138E-2</v>
      </c>
      <c r="BE47" s="101">
        <v>7.7522685136932001E-2</v>
      </c>
      <c r="BF47" s="101">
        <v>7.3120134118909927E-2</v>
      </c>
      <c r="BG47" s="101">
        <v>7.4362754755110991E-2</v>
      </c>
      <c r="BH47" s="101">
        <v>7.7088592796681121E-2</v>
      </c>
      <c r="BI47" s="101">
        <v>7.3199503493445936E-2</v>
      </c>
      <c r="BJ47" s="101">
        <v>7.5614162976914104E-2</v>
      </c>
      <c r="BK47" s="101">
        <v>7.364413961485744E-2</v>
      </c>
      <c r="BL47" s="101">
        <v>7.4318394454913228E-2</v>
      </c>
      <c r="BM47" s="101">
        <v>7.5658985140697466E-2</v>
      </c>
      <c r="BN47" s="101">
        <v>7.6685352881989369E-2</v>
      </c>
      <c r="BO47" s="101">
        <v>8.3343375671832448E-2</v>
      </c>
      <c r="BP47" s="101">
        <v>8.6826397552011367E-2</v>
      </c>
      <c r="BQ47" s="101">
        <v>8.6826397552011367E-2</v>
      </c>
    </row>
    <row r="48" spans="1:69" ht="15" x14ac:dyDescent="0.25">
      <c r="A48" s="75" t="s">
        <v>75</v>
      </c>
      <c r="B48" s="76">
        <v>806</v>
      </c>
      <c r="C48" s="76">
        <v>946</v>
      </c>
      <c r="D48" s="76">
        <v>845</v>
      </c>
      <c r="E48" s="76">
        <v>922</v>
      </c>
      <c r="F48" s="76">
        <v>884</v>
      </c>
      <c r="G48" s="76">
        <v>870</v>
      </c>
      <c r="H48" s="76">
        <v>365</v>
      </c>
      <c r="I48" s="76">
        <v>659</v>
      </c>
      <c r="J48" s="76">
        <v>792</v>
      </c>
      <c r="K48" s="76">
        <v>747</v>
      </c>
      <c r="L48" s="76">
        <v>911</v>
      </c>
      <c r="M48" s="76">
        <v>1015</v>
      </c>
      <c r="N48" s="76">
        <v>1403</v>
      </c>
      <c r="O48" s="76">
        <v>1675</v>
      </c>
      <c r="P48" s="76">
        <v>1548</v>
      </c>
      <c r="Q48" s="76">
        <v>1488</v>
      </c>
      <c r="R48" s="76">
        <v>1501</v>
      </c>
      <c r="S48" s="76">
        <v>1605</v>
      </c>
      <c r="T48" s="76">
        <v>1962</v>
      </c>
      <c r="U48" s="76">
        <v>4072</v>
      </c>
      <c r="V48" s="76">
        <v>4119</v>
      </c>
      <c r="W48" s="76">
        <v>4385</v>
      </c>
      <c r="X48" s="76">
        <v>4001</v>
      </c>
      <c r="Y48" s="76">
        <v>4157</v>
      </c>
      <c r="Z48" s="76">
        <v>4184</v>
      </c>
      <c r="AA48" s="76">
        <v>4145</v>
      </c>
      <c r="AB48" s="76">
        <v>4429</v>
      </c>
      <c r="AC48" s="76">
        <v>4455</v>
      </c>
      <c r="AD48" s="76">
        <v>4376</v>
      </c>
      <c r="AE48" s="77">
        <v>4278</v>
      </c>
      <c r="AF48" s="77">
        <v>4033</v>
      </c>
      <c r="AG48" s="77">
        <v>4186</v>
      </c>
      <c r="AH48" s="77">
        <v>4186</v>
      </c>
      <c r="AJ48" s="101" t="s">
        <v>75</v>
      </c>
      <c r="AK48" s="101">
        <v>4.5275811706549825E-2</v>
      </c>
      <c r="AL48" s="101">
        <v>4.5862219421147044E-2</v>
      </c>
      <c r="AM48" s="101">
        <v>3.6029505820150944E-2</v>
      </c>
      <c r="AN48" s="101">
        <v>3.3546790860136809E-2</v>
      </c>
      <c r="AO48" s="101">
        <v>2.8805109322558572E-2</v>
      </c>
      <c r="AP48" s="101">
        <v>2.6914153132250582E-2</v>
      </c>
      <c r="AQ48" s="101">
        <v>1.5747691776684787E-2</v>
      </c>
      <c r="AR48" s="101">
        <v>2.1483992958205647E-2</v>
      </c>
      <c r="AS48" s="101">
        <v>2.3675006725854184E-2</v>
      </c>
      <c r="AT48" s="101">
        <v>2.1415670422292938E-2</v>
      </c>
      <c r="AU48" s="101">
        <v>2.3584539311880291E-2</v>
      </c>
      <c r="AV48" s="101">
        <v>2.4150566289140574E-2</v>
      </c>
      <c r="AW48" s="101">
        <v>2.7533558364078812E-2</v>
      </c>
      <c r="AX48" s="101">
        <v>2.5085365123105493E-2</v>
      </c>
      <c r="AY48" s="101">
        <v>1.909743640356288E-2</v>
      </c>
      <c r="AZ48" s="101">
        <v>1.6006712492335495E-2</v>
      </c>
      <c r="BA48" s="101">
        <v>1.2906942748551087E-2</v>
      </c>
      <c r="BB48" s="101">
        <v>1.033729864810032E-2</v>
      </c>
      <c r="BC48" s="101">
        <v>8.8523125651402967E-3</v>
      </c>
      <c r="BD48" s="101">
        <v>1.5636039689122354E-2</v>
      </c>
      <c r="BE48" s="101">
        <v>1.3009408844123974E-2</v>
      </c>
      <c r="BF48" s="101">
        <v>1.3221929406656495E-2</v>
      </c>
      <c r="BG48" s="101">
        <v>1.2713130016459389E-2</v>
      </c>
      <c r="BH48" s="101">
        <v>1.3134571696688394E-2</v>
      </c>
      <c r="BI48" s="101">
        <v>1.2277679800223604E-2</v>
      </c>
      <c r="BJ48" s="101">
        <v>1.1757097514416273E-2</v>
      </c>
      <c r="BK48" s="101">
        <v>1.2068744703404263E-2</v>
      </c>
      <c r="BL48" s="101">
        <v>1.1741141433974199E-2</v>
      </c>
      <c r="BM48" s="101">
        <v>1.1421800081957157E-2</v>
      </c>
      <c r="BN48" s="101">
        <v>1.1387411559899701E-2</v>
      </c>
      <c r="BO48" s="101">
        <v>1.215022535007592E-2</v>
      </c>
      <c r="BP48" s="101">
        <v>1.1708501390139797E-2</v>
      </c>
      <c r="BQ48" s="101">
        <v>1.1708501390139797E-2</v>
      </c>
    </row>
    <row r="49" spans="1:70" ht="15" x14ac:dyDescent="0.25">
      <c r="A49" s="75" t="s">
        <v>76</v>
      </c>
      <c r="B49" s="76">
        <v>9</v>
      </c>
      <c r="C49" s="76">
        <v>10</v>
      </c>
      <c r="D49" s="76">
        <v>9</v>
      </c>
      <c r="E49" s="76">
        <v>0</v>
      </c>
      <c r="F49" s="76">
        <v>0</v>
      </c>
      <c r="G49" s="76">
        <v>0</v>
      </c>
      <c r="H49" s="76">
        <v>0</v>
      </c>
      <c r="I49" s="76">
        <v>0</v>
      </c>
      <c r="J49" s="76">
        <v>0</v>
      </c>
      <c r="K49" s="76">
        <v>0</v>
      </c>
      <c r="L49" s="76">
        <v>0</v>
      </c>
      <c r="M49" s="76">
        <v>0</v>
      </c>
      <c r="N49" s="76">
        <v>0</v>
      </c>
      <c r="O49" s="76">
        <v>0</v>
      </c>
      <c r="P49" s="76">
        <v>0</v>
      </c>
      <c r="Q49" s="76">
        <v>0</v>
      </c>
      <c r="R49" s="76">
        <v>0</v>
      </c>
      <c r="S49" s="76">
        <v>0</v>
      </c>
      <c r="T49" s="76">
        <v>4495</v>
      </c>
      <c r="U49" s="76">
        <v>3985</v>
      </c>
      <c r="V49" s="76">
        <v>4984</v>
      </c>
      <c r="W49" s="76">
        <v>5722</v>
      </c>
      <c r="X49" s="76">
        <v>6737</v>
      </c>
      <c r="Y49" s="76">
        <v>4987</v>
      </c>
      <c r="Z49" s="76">
        <v>7308</v>
      </c>
      <c r="AA49" s="76">
        <v>8241</v>
      </c>
      <c r="AB49" s="76">
        <v>8500</v>
      </c>
      <c r="AC49" s="76">
        <v>8663</v>
      </c>
      <c r="AD49" s="76">
        <v>8266</v>
      </c>
      <c r="AE49" s="77">
        <v>7165</v>
      </c>
      <c r="AF49" s="77">
        <v>5549</v>
      </c>
      <c r="AG49" s="77">
        <v>6974</v>
      </c>
      <c r="AH49" s="77">
        <v>6974</v>
      </c>
      <c r="AJ49" s="101" t="s">
        <v>76</v>
      </c>
      <c r="AK49" s="101">
        <v>5.0556117290192115E-4</v>
      </c>
      <c r="AL49" s="101">
        <v>4.8480147379648033E-4</v>
      </c>
      <c r="AM49" s="101">
        <v>3.8374621583592717E-4</v>
      </c>
      <c r="AN49" s="101">
        <v>0</v>
      </c>
      <c r="AO49" s="101">
        <v>0</v>
      </c>
      <c r="AP49" s="101">
        <v>0</v>
      </c>
      <c r="AQ49" s="101">
        <v>0</v>
      </c>
      <c r="AR49" s="101">
        <v>0</v>
      </c>
      <c r="AS49" s="101">
        <v>0</v>
      </c>
      <c r="AT49" s="101">
        <v>0</v>
      </c>
      <c r="AU49" s="101">
        <v>0</v>
      </c>
      <c r="AV49" s="101">
        <v>0</v>
      </c>
      <c r="AW49" s="101">
        <v>0</v>
      </c>
      <c r="AX49" s="101">
        <v>0</v>
      </c>
      <c r="AY49" s="101">
        <v>0</v>
      </c>
      <c r="AZ49" s="101">
        <v>0</v>
      </c>
      <c r="BA49" s="101">
        <v>0</v>
      </c>
      <c r="BB49" s="101">
        <v>0</v>
      </c>
      <c r="BC49" s="101">
        <v>2.028090977589482E-2</v>
      </c>
      <c r="BD49" s="101">
        <v>1.530196909655024E-2</v>
      </c>
      <c r="BE49" s="101">
        <v>1.5741416285291063E-2</v>
      </c>
      <c r="BF49" s="101">
        <v>1.7253336388800108E-2</v>
      </c>
      <c r="BG49" s="101">
        <v>2.1406737545835268E-2</v>
      </c>
      <c r="BH49" s="101">
        <v>1.5757062557465725E-2</v>
      </c>
      <c r="BI49" s="101">
        <v>2.1444857547809296E-2</v>
      </c>
      <c r="BJ49" s="101">
        <v>2.3375208833849095E-2</v>
      </c>
      <c r="BK49" s="101">
        <v>2.3161962063431078E-2</v>
      </c>
      <c r="BL49" s="101">
        <v>2.2831314981485631E-2</v>
      </c>
      <c r="BM49" s="101">
        <v>2.1575091288267338E-2</v>
      </c>
      <c r="BN49" s="101">
        <v>1.9072184157709528E-2</v>
      </c>
      <c r="BO49" s="101">
        <v>1.6717480899472174E-2</v>
      </c>
      <c r="BP49" s="101">
        <v>1.9506710151656701E-2</v>
      </c>
      <c r="BQ49" s="101">
        <v>1.9506710151656701E-2</v>
      </c>
    </row>
    <row r="50" spans="1:70" ht="15" x14ac:dyDescent="0.25">
      <c r="A50" s="75" t="s">
        <v>77</v>
      </c>
      <c r="B50" s="76">
        <v>0</v>
      </c>
      <c r="C50" s="76">
        <v>0</v>
      </c>
      <c r="D50" s="76">
        <v>0</v>
      </c>
      <c r="E50" s="76">
        <v>0</v>
      </c>
      <c r="F50" s="76">
        <v>0</v>
      </c>
      <c r="G50" s="76">
        <v>0</v>
      </c>
      <c r="H50" s="76">
        <v>0</v>
      </c>
      <c r="I50" s="76">
        <v>0</v>
      </c>
      <c r="J50" s="76">
        <v>0</v>
      </c>
      <c r="K50" s="76">
        <v>0</v>
      </c>
      <c r="L50" s="76">
        <v>0</v>
      </c>
      <c r="M50" s="76">
        <v>0</v>
      </c>
      <c r="N50" s="76">
        <v>0</v>
      </c>
      <c r="O50" s="76">
        <v>0</v>
      </c>
      <c r="P50" s="76">
        <v>0</v>
      </c>
      <c r="Q50" s="76">
        <v>0</v>
      </c>
      <c r="R50" s="76">
        <v>0</v>
      </c>
      <c r="S50" s="76">
        <v>0</v>
      </c>
      <c r="T50" s="76">
        <v>0</v>
      </c>
      <c r="U50" s="76">
        <v>0</v>
      </c>
      <c r="V50" s="76">
        <v>0</v>
      </c>
      <c r="W50" s="76">
        <v>0</v>
      </c>
      <c r="X50" s="76">
        <v>0</v>
      </c>
      <c r="Y50" s="76">
        <v>0</v>
      </c>
      <c r="Z50" s="76">
        <v>0</v>
      </c>
      <c r="AA50" s="76">
        <v>0</v>
      </c>
      <c r="AB50" s="76">
        <v>0</v>
      </c>
      <c r="AC50" s="76">
        <v>0</v>
      </c>
      <c r="AD50" s="76">
        <v>0</v>
      </c>
      <c r="AE50" s="77">
        <v>0</v>
      </c>
      <c r="AF50" s="77">
        <v>0</v>
      </c>
      <c r="AG50" s="77">
        <v>0</v>
      </c>
      <c r="AH50" s="77">
        <v>0</v>
      </c>
      <c r="AJ50" s="101" t="s">
        <v>77</v>
      </c>
      <c r="AK50" s="101">
        <v>0</v>
      </c>
      <c r="AL50" s="101">
        <v>0</v>
      </c>
      <c r="AM50" s="101">
        <v>0</v>
      </c>
      <c r="AN50" s="101">
        <v>0</v>
      </c>
      <c r="AO50" s="101">
        <v>0</v>
      </c>
      <c r="AP50" s="101">
        <v>0</v>
      </c>
      <c r="AQ50" s="101">
        <v>0</v>
      </c>
      <c r="AR50" s="101">
        <v>0</v>
      </c>
      <c r="AS50" s="101">
        <v>0</v>
      </c>
      <c r="AT50" s="101">
        <v>0</v>
      </c>
      <c r="AU50" s="101">
        <v>0</v>
      </c>
      <c r="AV50" s="101">
        <v>0</v>
      </c>
      <c r="AW50" s="101">
        <v>0</v>
      </c>
      <c r="AX50" s="101">
        <v>0</v>
      </c>
      <c r="AY50" s="101">
        <v>0</v>
      </c>
      <c r="AZ50" s="101">
        <v>0</v>
      </c>
      <c r="BA50" s="101">
        <v>0</v>
      </c>
      <c r="BB50" s="101">
        <v>0</v>
      </c>
      <c r="BC50" s="101">
        <v>0</v>
      </c>
      <c r="BD50" s="101">
        <v>0</v>
      </c>
      <c r="BE50" s="101">
        <v>0</v>
      </c>
      <c r="BF50" s="101">
        <v>0</v>
      </c>
      <c r="BG50" s="101">
        <v>0</v>
      </c>
      <c r="BH50" s="101">
        <v>0</v>
      </c>
      <c r="BI50" s="101">
        <v>0</v>
      </c>
      <c r="BJ50" s="101">
        <v>0</v>
      </c>
      <c r="BK50" s="101">
        <v>0</v>
      </c>
      <c r="BL50" s="101">
        <v>0</v>
      </c>
      <c r="BM50" s="101">
        <v>0</v>
      </c>
      <c r="BN50" s="101">
        <v>0</v>
      </c>
      <c r="BO50" s="101">
        <v>0</v>
      </c>
      <c r="BP50" s="101">
        <v>0</v>
      </c>
      <c r="BQ50" s="101">
        <v>0</v>
      </c>
    </row>
    <row r="51" spans="1:70" ht="15" x14ac:dyDescent="0.25">
      <c r="A51" s="75" t="s">
        <v>78</v>
      </c>
      <c r="B51" s="76">
        <v>87</v>
      </c>
      <c r="C51" s="76">
        <v>102</v>
      </c>
      <c r="D51" s="76">
        <v>91</v>
      </c>
      <c r="E51" s="76">
        <v>97</v>
      </c>
      <c r="F51" s="76">
        <v>93</v>
      </c>
      <c r="G51" s="76">
        <v>79</v>
      </c>
      <c r="H51" s="76">
        <v>28</v>
      </c>
      <c r="I51" s="76">
        <v>43</v>
      </c>
      <c r="J51" s="76">
        <v>43</v>
      </c>
      <c r="K51" s="76">
        <v>33</v>
      </c>
      <c r="L51" s="76">
        <v>31</v>
      </c>
      <c r="M51" s="76">
        <v>25</v>
      </c>
      <c r="N51" s="76">
        <v>22</v>
      </c>
      <c r="O51" s="76">
        <v>13</v>
      </c>
      <c r="P51" s="76">
        <v>0</v>
      </c>
      <c r="Q51" s="76">
        <v>0</v>
      </c>
      <c r="R51" s="76">
        <v>0</v>
      </c>
      <c r="S51" s="76">
        <v>0</v>
      </c>
      <c r="T51" s="76">
        <v>0</v>
      </c>
      <c r="U51" s="76">
        <v>0</v>
      </c>
      <c r="V51" s="76">
        <v>0</v>
      </c>
      <c r="W51" s="76">
        <v>0</v>
      </c>
      <c r="X51" s="76">
        <v>0</v>
      </c>
      <c r="Y51" s="76">
        <v>0</v>
      </c>
      <c r="Z51" s="76">
        <v>897</v>
      </c>
      <c r="AA51" s="76">
        <v>1012</v>
      </c>
      <c r="AB51" s="76">
        <v>562</v>
      </c>
      <c r="AC51" s="76">
        <v>1265</v>
      </c>
      <c r="AD51" s="76">
        <v>1086</v>
      </c>
      <c r="AE51" s="77">
        <v>93</v>
      </c>
      <c r="AF51" s="77">
        <v>32</v>
      </c>
      <c r="AG51" s="77">
        <v>0</v>
      </c>
      <c r="AH51" s="77">
        <v>0</v>
      </c>
      <c r="AJ51" s="101" t="s">
        <v>78</v>
      </c>
      <c r="AK51" s="101">
        <v>4.8870913380519047E-3</v>
      </c>
      <c r="AL51" s="101">
        <v>4.9449750327240994E-3</v>
      </c>
      <c r="AM51" s="101">
        <v>3.880100626785486E-3</v>
      </c>
      <c r="AN51" s="101">
        <v>3.5293261533983411E-3</v>
      </c>
      <c r="AO51" s="101">
        <v>3.030401772622112E-3</v>
      </c>
      <c r="AP51" s="101">
        <v>2.4439288476411445E-3</v>
      </c>
      <c r="AQ51" s="101">
        <v>1.2080421088963673E-3</v>
      </c>
      <c r="AR51" s="101">
        <v>1.4018386907478646E-3</v>
      </c>
      <c r="AS51" s="101">
        <v>1.2853854661764267E-3</v>
      </c>
      <c r="AT51" s="101">
        <v>9.4607379375591296E-4</v>
      </c>
      <c r="AU51" s="101">
        <v>8.0254744090920858E-4</v>
      </c>
      <c r="AV51" s="101">
        <v>5.94841534215285E-4</v>
      </c>
      <c r="AW51" s="101">
        <v>4.3174503493209826E-4</v>
      </c>
      <c r="AX51" s="101">
        <v>1.9469238603007249E-4</v>
      </c>
      <c r="AY51" s="101">
        <v>0</v>
      </c>
      <c r="AZ51" s="101">
        <v>0</v>
      </c>
      <c r="BA51" s="101">
        <v>0</v>
      </c>
      <c r="BB51" s="101">
        <v>0</v>
      </c>
      <c r="BC51" s="101">
        <v>0</v>
      </c>
      <c r="BD51" s="101">
        <v>0</v>
      </c>
      <c r="BE51" s="101">
        <v>0</v>
      </c>
      <c r="BF51" s="101">
        <v>0</v>
      </c>
      <c r="BG51" s="101">
        <v>0</v>
      </c>
      <c r="BH51" s="101">
        <v>0</v>
      </c>
      <c r="BI51" s="101">
        <v>2.6321890011473644E-3</v>
      </c>
      <c r="BJ51" s="101">
        <v>2.8704903943520548E-3</v>
      </c>
      <c r="BK51" s="101">
        <v>1.5314144328997959E-3</v>
      </c>
      <c r="BL51" s="101">
        <v>3.3339043577951429E-3</v>
      </c>
      <c r="BM51" s="101">
        <v>2.8345692159518908E-3</v>
      </c>
      <c r="BN51" s="101">
        <v>2.4755242521521092E-4</v>
      </c>
      <c r="BO51" s="101">
        <v>9.6406449591477666E-5</v>
      </c>
      <c r="BP51" s="101">
        <v>0</v>
      </c>
      <c r="BQ51" s="101">
        <v>0</v>
      </c>
    </row>
    <row r="52" spans="1:70" ht="15" x14ac:dyDescent="0.25">
      <c r="A52" s="75" t="s">
        <v>79</v>
      </c>
      <c r="B52" s="76">
        <v>0</v>
      </c>
      <c r="C52" s="76">
        <v>0</v>
      </c>
      <c r="D52" s="76">
        <v>0</v>
      </c>
      <c r="E52" s="76">
        <v>0</v>
      </c>
      <c r="F52" s="76">
        <v>0</v>
      </c>
      <c r="G52" s="76">
        <v>0</v>
      </c>
      <c r="H52" s="76">
        <v>0</v>
      </c>
      <c r="I52" s="76">
        <v>0</v>
      </c>
      <c r="J52" s="76">
        <v>0</v>
      </c>
      <c r="K52" s="76">
        <v>0</v>
      </c>
      <c r="L52" s="76">
        <v>0</v>
      </c>
      <c r="M52" s="76">
        <v>0</v>
      </c>
      <c r="N52" s="76">
        <v>0</v>
      </c>
      <c r="O52" s="76">
        <v>0</v>
      </c>
      <c r="P52" s="76">
        <v>0</v>
      </c>
      <c r="Q52" s="76">
        <v>0</v>
      </c>
      <c r="R52" s="76">
        <v>0</v>
      </c>
      <c r="S52" s="76">
        <v>0</v>
      </c>
      <c r="T52" s="76">
        <v>0</v>
      </c>
      <c r="U52" s="76">
        <v>0</v>
      </c>
      <c r="V52" s="76">
        <v>0</v>
      </c>
      <c r="W52" s="76">
        <v>0</v>
      </c>
      <c r="X52" s="76">
        <v>0</v>
      </c>
      <c r="Y52" s="76">
        <v>0</v>
      </c>
      <c r="Z52" s="76">
        <v>0</v>
      </c>
      <c r="AA52" s="76">
        <v>0</v>
      </c>
      <c r="AB52" s="76">
        <v>0</v>
      </c>
      <c r="AC52" s="76">
        <v>0</v>
      </c>
      <c r="AD52" s="76">
        <v>0</v>
      </c>
      <c r="AE52" s="77">
        <v>0</v>
      </c>
      <c r="AF52" s="77">
        <v>0</v>
      </c>
      <c r="AG52" s="77">
        <v>0</v>
      </c>
      <c r="AH52" s="77">
        <v>0</v>
      </c>
      <c r="AJ52" s="101" t="s">
        <v>79</v>
      </c>
      <c r="AK52" s="101">
        <v>0</v>
      </c>
      <c r="AL52" s="101">
        <v>0</v>
      </c>
      <c r="AM52" s="101">
        <v>0</v>
      </c>
      <c r="AN52" s="101">
        <v>0</v>
      </c>
      <c r="AO52" s="101">
        <v>0</v>
      </c>
      <c r="AP52" s="101">
        <v>0</v>
      </c>
      <c r="AQ52" s="101">
        <v>0</v>
      </c>
      <c r="AR52" s="101">
        <v>0</v>
      </c>
      <c r="AS52" s="101">
        <v>0</v>
      </c>
      <c r="AT52" s="101">
        <v>0</v>
      </c>
      <c r="AU52" s="101">
        <v>0</v>
      </c>
      <c r="AV52" s="101">
        <v>0</v>
      </c>
      <c r="AW52" s="101">
        <v>0</v>
      </c>
      <c r="AX52" s="101">
        <v>0</v>
      </c>
      <c r="AY52" s="101">
        <v>0</v>
      </c>
      <c r="AZ52" s="101">
        <v>0</v>
      </c>
      <c r="BA52" s="101">
        <v>0</v>
      </c>
      <c r="BB52" s="101">
        <v>0</v>
      </c>
      <c r="BC52" s="101">
        <v>0</v>
      </c>
      <c r="BD52" s="101">
        <v>0</v>
      </c>
      <c r="BE52" s="101">
        <v>0</v>
      </c>
      <c r="BF52" s="101">
        <v>0</v>
      </c>
      <c r="BG52" s="101">
        <v>0</v>
      </c>
      <c r="BH52" s="101">
        <v>0</v>
      </c>
      <c r="BI52" s="101">
        <v>0</v>
      </c>
      <c r="BJ52" s="101">
        <v>0</v>
      </c>
      <c r="BK52" s="101">
        <v>0</v>
      </c>
      <c r="BL52" s="101">
        <v>0</v>
      </c>
      <c r="BM52" s="101">
        <v>0</v>
      </c>
      <c r="BN52" s="101">
        <v>0</v>
      </c>
      <c r="BO52" s="101">
        <v>0</v>
      </c>
      <c r="BP52" s="101">
        <v>0</v>
      </c>
      <c r="BQ52" s="101">
        <v>0</v>
      </c>
    </row>
    <row r="53" spans="1:70" ht="15" x14ac:dyDescent="0.25">
      <c r="A53" s="75" t="s">
        <v>81</v>
      </c>
      <c r="B53" s="76">
        <v>104</v>
      </c>
      <c r="C53" s="76">
        <v>122</v>
      </c>
      <c r="D53" s="76">
        <v>109</v>
      </c>
      <c r="E53" s="76">
        <v>119</v>
      </c>
      <c r="F53" s="76">
        <v>114</v>
      </c>
      <c r="G53" s="76">
        <v>98</v>
      </c>
      <c r="H53" s="76">
        <v>36</v>
      </c>
      <c r="I53" s="76">
        <v>55</v>
      </c>
      <c r="J53" s="76">
        <v>56</v>
      </c>
      <c r="K53" s="76">
        <v>44</v>
      </c>
      <c r="L53" s="76">
        <v>44</v>
      </c>
      <c r="M53" s="76">
        <v>39</v>
      </c>
      <c r="N53" s="76">
        <v>40</v>
      </c>
      <c r="O53" s="76">
        <v>32</v>
      </c>
      <c r="P53" s="76">
        <v>16</v>
      </c>
      <c r="Q53" s="76">
        <v>10</v>
      </c>
      <c r="R53" s="76">
        <v>0</v>
      </c>
      <c r="S53" s="76">
        <v>0</v>
      </c>
      <c r="T53" s="76">
        <v>0</v>
      </c>
      <c r="U53" s="76">
        <v>0</v>
      </c>
      <c r="V53" s="76">
        <v>0</v>
      </c>
      <c r="W53" s="76">
        <v>0</v>
      </c>
      <c r="X53" s="76">
        <v>0</v>
      </c>
      <c r="Y53" s="76">
        <v>0</v>
      </c>
      <c r="Z53" s="76">
        <v>0</v>
      </c>
      <c r="AA53" s="76">
        <v>0</v>
      </c>
      <c r="AB53" s="76">
        <v>0</v>
      </c>
      <c r="AC53" s="76">
        <v>0</v>
      </c>
      <c r="AD53" s="76">
        <v>0</v>
      </c>
      <c r="AE53" s="77">
        <v>0</v>
      </c>
      <c r="AF53" s="77">
        <v>0</v>
      </c>
      <c r="AG53" s="77">
        <v>0</v>
      </c>
      <c r="AH53" s="77">
        <v>0</v>
      </c>
      <c r="AJ53" s="101" t="s">
        <v>81</v>
      </c>
      <c r="AK53" s="101">
        <v>5.8420402201999778E-3</v>
      </c>
      <c r="AL53" s="101">
        <v>5.91457798031706E-3</v>
      </c>
      <c r="AM53" s="101">
        <v>4.6475930584573399E-3</v>
      </c>
      <c r="AN53" s="101">
        <v>4.3297918789113668E-3</v>
      </c>
      <c r="AO53" s="101">
        <v>3.7146860438593632E-3</v>
      </c>
      <c r="AP53" s="101">
        <v>3.0317092034029391E-3</v>
      </c>
      <c r="AQ53" s="101">
        <v>1.5531969971524721E-3</v>
      </c>
      <c r="AR53" s="101">
        <v>1.7930494881658733E-3</v>
      </c>
      <c r="AS53" s="101">
        <v>1.6739903745553464E-3</v>
      </c>
      <c r="AT53" s="101">
        <v>1.2614317250078839E-3</v>
      </c>
      <c r="AU53" s="101">
        <v>1.139099593548554E-3</v>
      </c>
      <c r="AV53" s="101">
        <v>9.2795279337584463E-4</v>
      </c>
      <c r="AW53" s="101">
        <v>7.8499097260381504E-4</v>
      </c>
      <c r="AX53" s="101">
        <v>4.7924279638171687E-4</v>
      </c>
      <c r="AY53" s="101">
        <v>1.9738952355103753E-4</v>
      </c>
      <c r="AZ53" s="101">
        <v>1.0757199255601812E-4</v>
      </c>
      <c r="BA53" s="101">
        <v>0</v>
      </c>
      <c r="BB53" s="101">
        <v>0</v>
      </c>
      <c r="BC53" s="101">
        <v>0</v>
      </c>
      <c r="BD53" s="101">
        <v>0</v>
      </c>
      <c r="BE53" s="101">
        <v>0</v>
      </c>
      <c r="BF53" s="101">
        <v>0</v>
      </c>
      <c r="BG53" s="101">
        <v>0</v>
      </c>
      <c r="BH53" s="101">
        <v>0</v>
      </c>
      <c r="BI53" s="101">
        <v>0</v>
      </c>
      <c r="BJ53" s="101">
        <v>0</v>
      </c>
      <c r="BK53" s="101">
        <v>0</v>
      </c>
      <c r="BL53" s="101">
        <v>0</v>
      </c>
      <c r="BM53" s="101">
        <v>0</v>
      </c>
      <c r="BN53" s="101">
        <v>0</v>
      </c>
      <c r="BO53" s="101">
        <v>0</v>
      </c>
      <c r="BP53" s="101">
        <v>0</v>
      </c>
      <c r="BQ53" s="101">
        <v>0</v>
      </c>
    </row>
    <row r="54" spans="1:70" ht="15" x14ac:dyDescent="0.25">
      <c r="A54" s="75" t="s">
        <v>82</v>
      </c>
      <c r="B54" s="76">
        <v>0</v>
      </c>
      <c r="C54" s="76">
        <v>0</v>
      </c>
      <c r="D54" s="76">
        <v>0</v>
      </c>
      <c r="E54" s="76">
        <v>0</v>
      </c>
      <c r="F54" s="76">
        <v>0</v>
      </c>
      <c r="G54" s="76">
        <v>95</v>
      </c>
      <c r="H54" s="76">
        <v>95</v>
      </c>
      <c r="I54" s="76">
        <v>95</v>
      </c>
      <c r="J54" s="76">
        <v>95</v>
      </c>
      <c r="K54" s="76">
        <v>95</v>
      </c>
      <c r="L54" s="76">
        <v>95</v>
      </c>
      <c r="M54" s="76">
        <v>95</v>
      </c>
      <c r="N54" s="76">
        <v>496</v>
      </c>
      <c r="O54" s="76">
        <v>1832</v>
      </c>
      <c r="P54" s="76">
        <v>2545</v>
      </c>
      <c r="Q54" s="76">
        <v>4090</v>
      </c>
      <c r="R54" s="76">
        <v>5009</v>
      </c>
      <c r="S54" s="76">
        <v>6759</v>
      </c>
      <c r="T54" s="76">
        <v>10652</v>
      </c>
      <c r="U54" s="76">
        <v>11000</v>
      </c>
      <c r="V54" s="76">
        <v>11629</v>
      </c>
      <c r="W54" s="76">
        <v>12354</v>
      </c>
      <c r="X54" s="76">
        <v>11956</v>
      </c>
      <c r="Y54" s="76">
        <v>11751</v>
      </c>
      <c r="Z54" s="76">
        <v>13035</v>
      </c>
      <c r="AA54" s="76">
        <v>13460</v>
      </c>
      <c r="AB54" s="76">
        <v>13827</v>
      </c>
      <c r="AC54" s="76">
        <v>14333</v>
      </c>
      <c r="AD54" s="76">
        <v>15113</v>
      </c>
      <c r="AE54" s="77">
        <v>15000</v>
      </c>
      <c r="AF54" s="77">
        <v>10990</v>
      </c>
      <c r="AG54" s="77">
        <v>12600</v>
      </c>
      <c r="AH54" s="77">
        <v>12600</v>
      </c>
      <c r="AJ54" s="101" t="s">
        <v>82</v>
      </c>
      <c r="AK54" s="101">
        <v>0</v>
      </c>
      <c r="AL54" s="101">
        <v>0</v>
      </c>
      <c r="AM54" s="101">
        <v>0</v>
      </c>
      <c r="AN54" s="101">
        <v>0</v>
      </c>
      <c r="AO54" s="101">
        <v>0</v>
      </c>
      <c r="AP54" s="101">
        <v>2.9389017788089716E-3</v>
      </c>
      <c r="AQ54" s="101">
        <v>4.098714298041246E-3</v>
      </c>
      <c r="AR54" s="101">
        <v>3.0970854795592359E-3</v>
      </c>
      <c r="AS54" s="101">
        <v>2.8398050996921052E-3</v>
      </c>
      <c r="AT54" s="101">
        <v>2.7235457699033858E-3</v>
      </c>
      <c r="AU54" s="101">
        <v>2.4594195769798328E-3</v>
      </c>
      <c r="AV54" s="101">
        <v>2.2603978300180833E-3</v>
      </c>
      <c r="AW54" s="101">
        <v>9.733888060287306E-3</v>
      </c>
      <c r="AX54" s="101">
        <v>2.7436650092853291E-2</v>
      </c>
      <c r="AY54" s="101">
        <v>3.1397271089836906E-2</v>
      </c>
      <c r="AZ54" s="101">
        <v>4.3996944955411406E-2</v>
      </c>
      <c r="BA54" s="101">
        <v>4.3071869571946961E-2</v>
      </c>
      <c r="BB54" s="101">
        <v>4.3532586643308453E-2</v>
      </c>
      <c r="BC54" s="101">
        <v>4.8060567504523165E-2</v>
      </c>
      <c r="BD54" s="101">
        <v>4.223881055509477E-2</v>
      </c>
      <c r="BE54" s="101">
        <v>3.6728918535644015E-2</v>
      </c>
      <c r="BF54" s="101">
        <v>3.725056234659848E-2</v>
      </c>
      <c r="BG54" s="101">
        <v>3.799004810717032E-2</v>
      </c>
      <c r="BH54" s="101">
        <v>3.7128783259029428E-2</v>
      </c>
      <c r="BI54" s="101">
        <v>3.8250371939750165E-2</v>
      </c>
      <c r="BJ54" s="101">
        <v>3.8178656826065867E-2</v>
      </c>
      <c r="BK54" s="101">
        <v>3.7677699935419001E-2</v>
      </c>
      <c r="BL54" s="101">
        <v>3.7774585897452792E-2</v>
      </c>
      <c r="BM54" s="101">
        <v>3.9446449871713557E-2</v>
      </c>
      <c r="BN54" s="101">
        <v>3.99278105185824E-2</v>
      </c>
      <c r="BO54" s="101">
        <v>3.3109590031573113E-2</v>
      </c>
      <c r="BP54" s="101">
        <v>3.5242980772996042E-2</v>
      </c>
      <c r="BQ54" s="101">
        <v>3.5242980772996042E-2</v>
      </c>
    </row>
    <row r="55" spans="1:70" ht="15" x14ac:dyDescent="0.25">
      <c r="A55" s="75" t="s">
        <v>83</v>
      </c>
      <c r="B55" s="76">
        <v>0</v>
      </c>
      <c r="C55" s="76">
        <v>0</v>
      </c>
      <c r="D55" s="76">
        <v>0</v>
      </c>
      <c r="E55" s="76">
        <v>0</v>
      </c>
      <c r="F55" s="76">
        <v>0</v>
      </c>
      <c r="G55" s="76">
        <v>0</v>
      </c>
      <c r="H55" s="76">
        <v>0</v>
      </c>
      <c r="I55" s="76">
        <v>0</v>
      </c>
      <c r="J55" s="76">
        <v>0</v>
      </c>
      <c r="K55" s="76">
        <v>0</v>
      </c>
      <c r="L55" s="76">
        <v>0</v>
      </c>
      <c r="M55" s="76">
        <v>0</v>
      </c>
      <c r="N55" s="76">
        <v>0</v>
      </c>
      <c r="O55" s="76">
        <v>0</v>
      </c>
      <c r="P55" s="76">
        <v>0</v>
      </c>
      <c r="Q55" s="76">
        <v>0</v>
      </c>
      <c r="R55" s="76">
        <v>0</v>
      </c>
      <c r="S55" s="76">
        <v>0</v>
      </c>
      <c r="T55" s="76">
        <v>0</v>
      </c>
      <c r="U55" s="76">
        <v>0</v>
      </c>
      <c r="V55" s="76">
        <v>0</v>
      </c>
      <c r="W55" s="76">
        <v>0</v>
      </c>
      <c r="X55" s="76">
        <v>0</v>
      </c>
      <c r="Y55" s="76">
        <v>0</v>
      </c>
      <c r="Z55" s="76">
        <v>0</v>
      </c>
      <c r="AA55" s="76">
        <v>0</v>
      </c>
      <c r="AB55" s="76">
        <v>0</v>
      </c>
      <c r="AC55" s="76">
        <v>0</v>
      </c>
      <c r="AD55" s="76">
        <v>0</v>
      </c>
      <c r="AE55" s="77">
        <v>0</v>
      </c>
      <c r="AF55" s="77">
        <v>0</v>
      </c>
      <c r="AG55" s="77">
        <v>0</v>
      </c>
      <c r="AH55" s="77">
        <v>0</v>
      </c>
      <c r="AJ55" s="101" t="s">
        <v>83</v>
      </c>
      <c r="AK55" s="101">
        <v>0</v>
      </c>
      <c r="AL55" s="101">
        <v>0</v>
      </c>
      <c r="AM55" s="101">
        <v>0</v>
      </c>
      <c r="AN55" s="101">
        <v>0</v>
      </c>
      <c r="AO55" s="101">
        <v>0</v>
      </c>
      <c r="AP55" s="101">
        <v>0</v>
      </c>
      <c r="AQ55" s="101">
        <v>0</v>
      </c>
      <c r="AR55" s="101">
        <v>0</v>
      </c>
      <c r="AS55" s="101">
        <v>0</v>
      </c>
      <c r="AT55" s="101">
        <v>0</v>
      </c>
      <c r="AU55" s="101">
        <v>0</v>
      </c>
      <c r="AV55" s="101">
        <v>0</v>
      </c>
      <c r="AW55" s="101">
        <v>0</v>
      </c>
      <c r="AX55" s="101">
        <v>0</v>
      </c>
      <c r="AY55" s="101">
        <v>0</v>
      </c>
      <c r="AZ55" s="101">
        <v>0</v>
      </c>
      <c r="BA55" s="101">
        <v>0</v>
      </c>
      <c r="BB55" s="101">
        <v>0</v>
      </c>
      <c r="BC55" s="101">
        <v>0</v>
      </c>
      <c r="BD55" s="101">
        <v>0</v>
      </c>
      <c r="BE55" s="101">
        <v>0</v>
      </c>
      <c r="BF55" s="101">
        <v>0</v>
      </c>
      <c r="BG55" s="101">
        <v>0</v>
      </c>
      <c r="BH55" s="101">
        <v>0</v>
      </c>
      <c r="BI55" s="101">
        <v>0</v>
      </c>
      <c r="BJ55" s="101">
        <v>0</v>
      </c>
      <c r="BK55" s="101">
        <v>0</v>
      </c>
      <c r="BL55" s="101">
        <v>0</v>
      </c>
      <c r="BM55" s="101">
        <v>0</v>
      </c>
      <c r="BN55" s="101">
        <v>0</v>
      </c>
      <c r="BO55" s="101">
        <v>0</v>
      </c>
      <c r="BP55" s="101">
        <v>0</v>
      </c>
      <c r="BQ55" s="101">
        <v>0</v>
      </c>
    </row>
    <row r="56" spans="1:70" ht="15" x14ac:dyDescent="0.25">
      <c r="A56" s="75" t="s">
        <v>85</v>
      </c>
      <c r="B56" s="76">
        <v>0</v>
      </c>
      <c r="C56" s="76">
        <v>0</v>
      </c>
      <c r="D56" s="76">
        <v>0</v>
      </c>
      <c r="E56" s="76">
        <v>0</v>
      </c>
      <c r="F56" s="76">
        <v>56</v>
      </c>
      <c r="G56" s="76">
        <v>56</v>
      </c>
      <c r="H56" s="76">
        <v>24</v>
      </c>
      <c r="I56" s="76">
        <v>45</v>
      </c>
      <c r="J56" s="76">
        <v>54</v>
      </c>
      <c r="K56" s="76">
        <v>52</v>
      </c>
      <c r="L56" s="76">
        <v>65</v>
      </c>
      <c r="M56" s="76">
        <v>73</v>
      </c>
      <c r="N56" s="76">
        <v>102</v>
      </c>
      <c r="O56" s="76">
        <v>124</v>
      </c>
      <c r="P56" s="76">
        <v>116</v>
      </c>
      <c r="Q56" s="76">
        <v>111</v>
      </c>
      <c r="R56" s="76">
        <v>112</v>
      </c>
      <c r="S56" s="76">
        <v>120</v>
      </c>
      <c r="T56" s="76">
        <v>150</v>
      </c>
      <c r="U56" s="76">
        <v>155</v>
      </c>
      <c r="V56" s="76">
        <v>175</v>
      </c>
      <c r="W56" s="76">
        <v>269</v>
      </c>
      <c r="X56" s="76">
        <v>314</v>
      </c>
      <c r="Y56" s="76">
        <v>317</v>
      </c>
      <c r="Z56" s="76">
        <v>303</v>
      </c>
      <c r="AA56" s="76">
        <v>209</v>
      </c>
      <c r="AB56" s="76">
        <v>0</v>
      </c>
      <c r="AC56" s="76">
        <v>0</v>
      </c>
      <c r="AD56" s="76">
        <v>0</v>
      </c>
      <c r="AE56" s="77">
        <v>0</v>
      </c>
      <c r="AF56" s="77">
        <v>0</v>
      </c>
      <c r="AG56" s="77">
        <v>0</v>
      </c>
      <c r="AH56" s="77">
        <v>0</v>
      </c>
      <c r="AJ56" s="101" t="s">
        <v>85</v>
      </c>
      <c r="AK56" s="101">
        <v>0</v>
      </c>
      <c r="AL56" s="101">
        <v>0</v>
      </c>
      <c r="AM56" s="101">
        <v>0</v>
      </c>
      <c r="AN56" s="101">
        <v>0</v>
      </c>
      <c r="AO56" s="101">
        <v>1.8247580566326696E-3</v>
      </c>
      <c r="AP56" s="101">
        <v>1.7324052590873937E-3</v>
      </c>
      <c r="AQ56" s="101">
        <v>1.0354646647683149E-3</v>
      </c>
      <c r="AR56" s="101">
        <v>1.4670404903175329E-3</v>
      </c>
      <c r="AS56" s="101">
        <v>1.6142050040355124E-3</v>
      </c>
      <c r="AT56" s="101">
        <v>1.4907829477365901E-3</v>
      </c>
      <c r="AU56" s="101">
        <v>1.6827607631967278E-3</v>
      </c>
      <c r="AV56" s="101">
        <v>1.7369372799086323E-3</v>
      </c>
      <c r="AW56" s="101">
        <v>2.0017269801397286E-3</v>
      </c>
      <c r="AX56" s="101">
        <v>1.8570658359791528E-3</v>
      </c>
      <c r="AY56" s="101">
        <v>1.431074045745022E-3</v>
      </c>
      <c r="AZ56" s="101">
        <v>1.1940491173718011E-3</v>
      </c>
      <c r="BA56" s="101">
        <v>9.6307634099781591E-4</v>
      </c>
      <c r="BB56" s="101">
        <v>7.728821419140426E-4</v>
      </c>
      <c r="BC56" s="101">
        <v>6.7678230620338666E-4</v>
      </c>
      <c r="BD56" s="101">
        <v>5.9518323963997171E-4</v>
      </c>
      <c r="BE56" s="101">
        <v>5.527182684442086E-4</v>
      </c>
      <c r="BF56" s="101">
        <v>8.1110581764893891E-4</v>
      </c>
      <c r="BG56" s="101">
        <v>9.9773127347369353E-4</v>
      </c>
      <c r="BH56" s="101">
        <v>1.0016019311643544E-3</v>
      </c>
      <c r="BI56" s="101">
        <v>8.891340773106482E-4</v>
      </c>
      <c r="BJ56" s="101">
        <v>5.9281866839879394E-4</v>
      </c>
      <c r="BK56" s="101">
        <v>0</v>
      </c>
      <c r="BL56" s="101">
        <v>0</v>
      </c>
      <c r="BM56" s="101">
        <v>0</v>
      </c>
      <c r="BN56" s="101">
        <v>0</v>
      </c>
      <c r="BO56" s="101">
        <v>0</v>
      </c>
      <c r="BP56" s="101">
        <v>0</v>
      </c>
      <c r="BQ56" s="101">
        <v>0</v>
      </c>
    </row>
    <row r="58" spans="1:70" x14ac:dyDescent="0.2">
      <c r="AK58" s="325"/>
      <c r="AL58" s="325"/>
      <c r="AM58" s="325"/>
      <c r="AN58" s="325"/>
      <c r="AO58" s="325"/>
      <c r="AP58" s="325"/>
      <c r="AQ58" s="325"/>
      <c r="AR58" s="325"/>
      <c r="AS58" s="325"/>
      <c r="AT58" s="325"/>
      <c r="AU58" s="325"/>
      <c r="AV58" s="325"/>
      <c r="AW58" s="325"/>
      <c r="AX58" s="325"/>
      <c r="AY58" s="325"/>
      <c r="AZ58" s="325"/>
      <c r="BA58" s="325"/>
      <c r="BB58" s="325"/>
      <c r="BC58" s="325"/>
      <c r="BD58" s="325"/>
      <c r="BE58" s="325"/>
      <c r="BF58" s="325"/>
      <c r="BG58" s="325"/>
      <c r="BH58" s="325"/>
      <c r="BI58" s="325"/>
      <c r="BJ58" s="325"/>
      <c r="BK58" s="325"/>
      <c r="BL58" s="325"/>
      <c r="BM58" s="325"/>
      <c r="BN58" s="325"/>
      <c r="BO58" s="325"/>
      <c r="BP58" s="325"/>
      <c r="BQ58" s="325"/>
      <c r="BR58" s="325"/>
    </row>
    <row r="59" spans="1:70" x14ac:dyDescent="0.2">
      <c r="AK59" s="325"/>
      <c r="AL59" s="325"/>
      <c r="AM59" s="325"/>
      <c r="AN59" s="325"/>
      <c r="AO59" s="325"/>
      <c r="AP59" s="325"/>
      <c r="AQ59" s="325"/>
      <c r="AR59" s="325"/>
      <c r="AS59" s="325"/>
      <c r="AT59" s="325"/>
      <c r="AU59" s="325"/>
      <c r="AV59" s="325"/>
      <c r="AW59" s="325"/>
      <c r="AX59" s="325"/>
      <c r="AY59" s="325"/>
      <c r="AZ59" s="325"/>
      <c r="BA59" s="325"/>
      <c r="BB59" s="325"/>
      <c r="BC59" s="325"/>
      <c r="BD59" s="325"/>
      <c r="BE59" s="325"/>
      <c r="BF59" s="325"/>
      <c r="BG59" s="325"/>
      <c r="BH59" s="325"/>
      <c r="BI59" s="325"/>
      <c r="BJ59" s="325"/>
      <c r="BK59" s="325"/>
      <c r="BL59" s="325"/>
      <c r="BM59" s="325"/>
      <c r="BN59" s="325"/>
      <c r="BO59" s="325"/>
      <c r="BP59" s="325"/>
      <c r="BQ59" s="325"/>
      <c r="BR59" s="325"/>
    </row>
    <row r="60" spans="1:70" x14ac:dyDescent="0.2">
      <c r="AK60" s="325"/>
      <c r="AL60" s="325"/>
      <c r="AM60" s="325"/>
      <c r="AN60" s="325"/>
      <c r="AO60" s="325"/>
      <c r="AP60" s="325"/>
      <c r="AQ60" s="325"/>
      <c r="AR60" s="325"/>
      <c r="AS60" s="325"/>
      <c r="AT60" s="325"/>
      <c r="AU60" s="325"/>
      <c r="AV60" s="325"/>
      <c r="AW60" s="325"/>
      <c r="AX60" s="325"/>
      <c r="AY60" s="325"/>
      <c r="AZ60" s="325"/>
      <c r="BA60" s="325"/>
      <c r="BB60" s="325"/>
      <c r="BC60" s="325"/>
      <c r="BD60" s="325"/>
      <c r="BE60" s="325"/>
      <c r="BF60" s="325"/>
      <c r="BG60" s="325"/>
      <c r="BH60" s="325"/>
      <c r="BI60" s="325"/>
      <c r="BJ60" s="325"/>
      <c r="BK60" s="325"/>
      <c r="BL60" s="325"/>
      <c r="BM60" s="325"/>
      <c r="BN60" s="325"/>
      <c r="BO60" s="325"/>
      <c r="BP60" s="325"/>
      <c r="BQ60" s="325"/>
      <c r="BR60" s="325"/>
    </row>
    <row r="61" spans="1:70" x14ac:dyDescent="0.2">
      <c r="AK61" s="325"/>
      <c r="AL61" s="325"/>
      <c r="AM61" s="325"/>
      <c r="AN61" s="325"/>
      <c r="AO61" s="325"/>
      <c r="AP61" s="325"/>
      <c r="AQ61" s="325"/>
      <c r="AR61" s="325"/>
      <c r="AS61" s="325"/>
      <c r="AT61" s="325"/>
      <c r="AU61" s="325"/>
      <c r="AV61" s="325"/>
      <c r="AW61" s="325"/>
      <c r="AX61" s="325"/>
      <c r="AY61" s="325"/>
      <c r="AZ61" s="325"/>
      <c r="BA61" s="325"/>
      <c r="BB61" s="325"/>
      <c r="BC61" s="325"/>
      <c r="BD61" s="325"/>
      <c r="BE61" s="325"/>
      <c r="BF61" s="325"/>
      <c r="BG61" s="325"/>
      <c r="BH61" s="325"/>
      <c r="BI61" s="325"/>
      <c r="BJ61" s="325"/>
      <c r="BK61" s="325"/>
      <c r="BL61" s="325"/>
      <c r="BM61" s="325"/>
      <c r="BN61" s="325"/>
      <c r="BO61" s="325"/>
      <c r="BP61" s="325"/>
      <c r="BQ61" s="325"/>
      <c r="BR61" s="325"/>
    </row>
    <row r="62" spans="1:70" x14ac:dyDescent="0.2">
      <c r="AK62" s="325"/>
      <c r="AL62" s="325"/>
      <c r="AM62" s="325"/>
      <c r="AN62" s="325"/>
      <c r="AO62" s="325"/>
      <c r="AP62" s="325"/>
      <c r="AQ62" s="325"/>
      <c r="AR62" s="325"/>
      <c r="AS62" s="325"/>
      <c r="AT62" s="325"/>
      <c r="AU62" s="325"/>
      <c r="AV62" s="325"/>
      <c r="AW62" s="325"/>
      <c r="AX62" s="325"/>
      <c r="AY62" s="325"/>
      <c r="AZ62" s="325"/>
      <c r="BA62" s="325"/>
      <c r="BB62" s="325"/>
      <c r="BC62" s="325"/>
      <c r="BD62" s="325"/>
      <c r="BE62" s="325"/>
      <c r="BF62" s="325"/>
      <c r="BG62" s="325"/>
      <c r="BH62" s="325"/>
      <c r="BI62" s="325"/>
      <c r="BJ62" s="325"/>
      <c r="BK62" s="325"/>
      <c r="BL62" s="325"/>
      <c r="BM62" s="325"/>
      <c r="BN62" s="325"/>
      <c r="BO62" s="325"/>
      <c r="BP62" s="325"/>
      <c r="BQ62" s="325"/>
      <c r="BR62" s="325"/>
    </row>
    <row r="63" spans="1:70" x14ac:dyDescent="0.2">
      <c r="AK63" s="325"/>
      <c r="AL63" s="325"/>
      <c r="AM63" s="325"/>
      <c r="AN63" s="325"/>
      <c r="AO63" s="325"/>
      <c r="AP63" s="325"/>
      <c r="AQ63" s="325"/>
      <c r="AR63" s="325"/>
      <c r="AS63" s="325"/>
      <c r="AT63" s="325"/>
      <c r="AU63" s="325"/>
      <c r="AV63" s="325"/>
      <c r="AW63" s="325"/>
      <c r="AX63" s="325"/>
      <c r="AY63" s="325"/>
      <c r="AZ63" s="325"/>
      <c r="BA63" s="325"/>
      <c r="BB63" s="325"/>
      <c r="BC63" s="325"/>
      <c r="BD63" s="325"/>
      <c r="BE63" s="325"/>
      <c r="BF63" s="325"/>
      <c r="BG63" s="325"/>
      <c r="BH63" s="325"/>
      <c r="BI63" s="325"/>
      <c r="BJ63" s="325"/>
      <c r="BK63" s="325"/>
      <c r="BL63" s="325"/>
      <c r="BM63" s="325"/>
      <c r="BN63" s="325"/>
      <c r="BO63" s="325"/>
      <c r="BP63" s="325"/>
      <c r="BQ63" s="325"/>
      <c r="BR63" s="325"/>
    </row>
    <row r="64" spans="1:70" x14ac:dyDescent="0.2">
      <c r="AK64" s="325"/>
      <c r="AL64" s="325"/>
      <c r="AM64" s="325"/>
      <c r="AN64" s="325"/>
      <c r="AO64" s="325"/>
      <c r="AP64" s="325"/>
      <c r="AQ64" s="325"/>
      <c r="AR64" s="325"/>
      <c r="AS64" s="325"/>
      <c r="AT64" s="325"/>
      <c r="AU64" s="325"/>
      <c r="AV64" s="325"/>
      <c r="AW64" s="325"/>
      <c r="AX64" s="325"/>
      <c r="AY64" s="325"/>
      <c r="AZ64" s="325"/>
      <c r="BA64" s="325"/>
      <c r="BB64" s="325"/>
      <c r="BC64" s="325"/>
      <c r="BD64" s="325"/>
      <c r="BE64" s="325"/>
      <c r="BF64" s="325"/>
      <c r="BG64" s="325"/>
      <c r="BH64" s="325"/>
      <c r="BI64" s="325"/>
      <c r="BJ64" s="325"/>
      <c r="BK64" s="325"/>
      <c r="BL64" s="325"/>
      <c r="BM64" s="325"/>
      <c r="BN64" s="325"/>
      <c r="BO64" s="325"/>
      <c r="BP64" s="325"/>
      <c r="BQ64" s="325"/>
      <c r="BR64" s="325"/>
    </row>
    <row r="65" spans="37:70" x14ac:dyDescent="0.2">
      <c r="AK65" s="325"/>
      <c r="AL65" s="325"/>
      <c r="AM65" s="325"/>
      <c r="AN65" s="325"/>
      <c r="AO65" s="325"/>
      <c r="AP65" s="325"/>
      <c r="AQ65" s="325"/>
      <c r="AR65" s="325"/>
      <c r="AS65" s="325"/>
      <c r="AT65" s="325"/>
      <c r="AU65" s="325"/>
      <c r="AV65" s="325"/>
      <c r="AW65" s="325"/>
      <c r="AX65" s="325"/>
      <c r="AY65" s="325"/>
      <c r="AZ65" s="325"/>
      <c r="BA65" s="325"/>
      <c r="BB65" s="325"/>
      <c r="BC65" s="325"/>
      <c r="BD65" s="325"/>
      <c r="BE65" s="325"/>
      <c r="BF65" s="325"/>
      <c r="BG65" s="325"/>
      <c r="BH65" s="325"/>
      <c r="BI65" s="325"/>
      <c r="BJ65" s="325"/>
      <c r="BK65" s="325"/>
      <c r="BL65" s="325"/>
      <c r="BM65" s="325"/>
      <c r="BN65" s="325"/>
      <c r="BO65" s="325"/>
      <c r="BP65" s="325"/>
      <c r="BQ65" s="325"/>
      <c r="BR65" s="325"/>
    </row>
    <row r="66" spans="37:70" x14ac:dyDescent="0.2">
      <c r="AK66" s="325"/>
      <c r="AL66" s="325"/>
      <c r="AM66" s="325"/>
      <c r="AN66" s="325"/>
      <c r="AO66" s="325"/>
      <c r="AP66" s="325"/>
      <c r="AQ66" s="325"/>
      <c r="AR66" s="325"/>
      <c r="AS66" s="325"/>
      <c r="AT66" s="325"/>
      <c r="AU66" s="325"/>
      <c r="AV66" s="325"/>
      <c r="AW66" s="325"/>
      <c r="AX66" s="325"/>
      <c r="AY66" s="325"/>
      <c r="AZ66" s="325"/>
      <c r="BA66" s="325"/>
      <c r="BB66" s="325"/>
      <c r="BC66" s="325"/>
      <c r="BD66" s="325"/>
      <c r="BE66" s="325"/>
      <c r="BF66" s="325"/>
      <c r="BG66" s="325"/>
      <c r="BH66" s="325"/>
      <c r="BI66" s="325"/>
      <c r="BJ66" s="325"/>
      <c r="BK66" s="325"/>
      <c r="BL66" s="325"/>
      <c r="BM66" s="325"/>
      <c r="BN66" s="325"/>
      <c r="BO66" s="325"/>
      <c r="BP66" s="325"/>
      <c r="BQ66" s="325"/>
      <c r="BR66" s="325"/>
    </row>
    <row r="67" spans="37:70" x14ac:dyDescent="0.2">
      <c r="AK67" s="325"/>
      <c r="AL67" s="325"/>
      <c r="AM67" s="325"/>
      <c r="AN67" s="325"/>
      <c r="AO67" s="325"/>
      <c r="AP67" s="325"/>
      <c r="AQ67" s="325"/>
      <c r="AR67" s="325"/>
      <c r="AS67" s="325"/>
      <c r="AT67" s="325"/>
      <c r="AU67" s="325"/>
      <c r="AV67" s="325"/>
      <c r="AW67" s="325"/>
      <c r="AX67" s="325"/>
      <c r="AY67" s="325"/>
      <c r="AZ67" s="325"/>
      <c r="BA67" s="325"/>
      <c r="BB67" s="325"/>
      <c r="BC67" s="325"/>
      <c r="BD67" s="325"/>
      <c r="BE67" s="325"/>
      <c r="BF67" s="325"/>
      <c r="BG67" s="325"/>
      <c r="BH67" s="325"/>
      <c r="BI67" s="325"/>
      <c r="BJ67" s="325"/>
      <c r="BK67" s="325"/>
      <c r="BL67" s="325"/>
      <c r="BM67" s="325"/>
      <c r="BN67" s="325"/>
      <c r="BO67" s="325"/>
      <c r="BP67" s="325"/>
      <c r="BQ67" s="325"/>
      <c r="BR67" s="325"/>
    </row>
    <row r="68" spans="37:70" x14ac:dyDescent="0.2">
      <c r="AK68" s="325"/>
      <c r="AL68" s="325"/>
      <c r="AM68" s="325"/>
      <c r="AN68" s="325"/>
      <c r="AO68" s="325"/>
      <c r="AP68" s="325"/>
      <c r="AQ68" s="325"/>
      <c r="AR68" s="325"/>
      <c r="AS68" s="325"/>
      <c r="AT68" s="325"/>
      <c r="AU68" s="325"/>
      <c r="AV68" s="325"/>
      <c r="AW68" s="325"/>
      <c r="AX68" s="325"/>
      <c r="AY68" s="325"/>
      <c r="AZ68" s="325"/>
      <c r="BA68" s="325"/>
      <c r="BB68" s="325"/>
      <c r="BC68" s="325"/>
      <c r="BD68" s="325"/>
      <c r="BE68" s="325"/>
      <c r="BF68" s="325"/>
      <c r="BG68" s="325"/>
      <c r="BH68" s="325"/>
      <c r="BI68" s="325"/>
      <c r="BJ68" s="325"/>
      <c r="BK68" s="325"/>
      <c r="BL68" s="325"/>
      <c r="BM68" s="325"/>
      <c r="BN68" s="325"/>
      <c r="BO68" s="325"/>
      <c r="BP68" s="325"/>
      <c r="BQ68" s="325"/>
      <c r="BR68" s="325"/>
    </row>
    <row r="69" spans="37:70" x14ac:dyDescent="0.2">
      <c r="AK69" s="325"/>
      <c r="AL69" s="325"/>
      <c r="AM69" s="325"/>
      <c r="AN69" s="325"/>
      <c r="AO69" s="325"/>
      <c r="AP69" s="325"/>
      <c r="AQ69" s="325"/>
      <c r="AR69" s="325"/>
      <c r="AS69" s="325"/>
      <c r="AT69" s="325"/>
      <c r="AU69" s="325"/>
      <c r="AV69" s="325"/>
      <c r="AW69" s="325"/>
      <c r="AX69" s="325"/>
      <c r="AY69" s="325"/>
      <c r="AZ69" s="325"/>
      <c r="BA69" s="325"/>
      <c r="BB69" s="325"/>
      <c r="BC69" s="325"/>
      <c r="BD69" s="325"/>
      <c r="BE69" s="325"/>
      <c r="BF69" s="325"/>
      <c r="BG69" s="325"/>
      <c r="BH69" s="325"/>
      <c r="BI69" s="325"/>
      <c r="BJ69" s="325"/>
      <c r="BK69" s="325"/>
      <c r="BL69" s="325"/>
      <c r="BM69" s="325"/>
      <c r="BN69" s="325"/>
      <c r="BO69" s="325"/>
      <c r="BP69" s="325"/>
      <c r="BQ69" s="325"/>
      <c r="BR69" s="325"/>
    </row>
    <row r="70" spans="37:70" x14ac:dyDescent="0.2">
      <c r="AK70" s="325"/>
      <c r="AL70" s="325"/>
      <c r="AM70" s="325"/>
      <c r="AN70" s="325"/>
      <c r="AO70" s="325"/>
      <c r="AP70" s="325"/>
      <c r="AQ70" s="325"/>
      <c r="AR70" s="325"/>
      <c r="AS70" s="325"/>
      <c r="AT70" s="325"/>
      <c r="AU70" s="325"/>
      <c r="AV70" s="325"/>
      <c r="AW70" s="325"/>
      <c r="AX70" s="325"/>
      <c r="AY70" s="325"/>
      <c r="AZ70" s="325"/>
      <c r="BA70" s="325"/>
      <c r="BB70" s="325"/>
      <c r="BC70" s="325"/>
      <c r="BD70" s="325"/>
      <c r="BE70" s="325"/>
      <c r="BF70" s="325"/>
      <c r="BG70" s="325"/>
      <c r="BH70" s="325"/>
      <c r="BI70" s="325"/>
      <c r="BJ70" s="325"/>
      <c r="BK70" s="325"/>
      <c r="BL70" s="325"/>
      <c r="BM70" s="325"/>
      <c r="BN70" s="325"/>
      <c r="BO70" s="325"/>
      <c r="BP70" s="325"/>
      <c r="BQ70" s="325"/>
      <c r="BR70" s="325"/>
    </row>
    <row r="71" spans="37:70" x14ac:dyDescent="0.2">
      <c r="AK71" s="325"/>
      <c r="AL71" s="325"/>
      <c r="AM71" s="325"/>
      <c r="AN71" s="325"/>
      <c r="AO71" s="325"/>
      <c r="AP71" s="325"/>
      <c r="AQ71" s="325"/>
      <c r="AR71" s="325"/>
      <c r="AS71" s="325"/>
      <c r="AT71" s="325"/>
      <c r="AU71" s="325"/>
      <c r="AV71" s="325"/>
      <c r="AW71" s="325"/>
      <c r="AX71" s="325"/>
      <c r="AY71" s="325"/>
      <c r="AZ71" s="325"/>
      <c r="BA71" s="325"/>
      <c r="BB71" s="325"/>
      <c r="BC71" s="325"/>
      <c r="BD71" s="325"/>
      <c r="BE71" s="325"/>
      <c r="BF71" s="325"/>
      <c r="BG71" s="325"/>
      <c r="BH71" s="325"/>
      <c r="BI71" s="325"/>
      <c r="BJ71" s="325"/>
      <c r="BK71" s="325"/>
      <c r="BL71" s="325"/>
      <c r="BM71" s="325"/>
      <c r="BN71" s="325"/>
      <c r="BO71" s="325"/>
      <c r="BP71" s="325"/>
      <c r="BQ71" s="325"/>
      <c r="BR71" s="325"/>
    </row>
    <row r="72" spans="37:70" x14ac:dyDescent="0.2">
      <c r="AK72" s="325"/>
      <c r="AL72" s="325"/>
      <c r="AM72" s="325"/>
      <c r="AN72" s="325"/>
      <c r="AO72" s="325"/>
      <c r="AP72" s="325"/>
      <c r="AQ72" s="325"/>
      <c r="AR72" s="325"/>
      <c r="AS72" s="325"/>
      <c r="AT72" s="325"/>
      <c r="AU72" s="325"/>
      <c r="AV72" s="325"/>
      <c r="AW72" s="325"/>
      <c r="AX72" s="325"/>
      <c r="AY72" s="325"/>
      <c r="AZ72" s="325"/>
      <c r="BA72" s="325"/>
      <c r="BB72" s="325"/>
      <c r="BC72" s="325"/>
      <c r="BD72" s="325"/>
      <c r="BE72" s="325"/>
      <c r="BF72" s="325"/>
      <c r="BG72" s="325"/>
      <c r="BH72" s="325"/>
      <c r="BI72" s="325"/>
      <c r="BJ72" s="325"/>
      <c r="BK72" s="325"/>
      <c r="BL72" s="325"/>
      <c r="BM72" s="325"/>
      <c r="BN72" s="325"/>
      <c r="BO72" s="325"/>
      <c r="BP72" s="325"/>
      <c r="BQ72" s="325"/>
      <c r="BR72" s="325"/>
    </row>
    <row r="73" spans="37:70" x14ac:dyDescent="0.2">
      <c r="AK73" s="325"/>
      <c r="AL73" s="325"/>
      <c r="AM73" s="325"/>
      <c r="AN73" s="325"/>
      <c r="AO73" s="325"/>
      <c r="AP73" s="325"/>
      <c r="AQ73" s="325"/>
      <c r="AR73" s="325"/>
      <c r="AS73" s="325"/>
      <c r="AT73" s="325"/>
      <c r="AU73" s="325"/>
      <c r="AV73" s="325"/>
      <c r="AW73" s="325"/>
      <c r="AX73" s="325"/>
      <c r="AY73" s="325"/>
      <c r="AZ73" s="325"/>
      <c r="BA73" s="325"/>
      <c r="BB73" s="325"/>
      <c r="BC73" s="325"/>
      <c r="BD73" s="325"/>
      <c r="BE73" s="325"/>
      <c r="BF73" s="325"/>
      <c r="BG73" s="325"/>
      <c r="BH73" s="325"/>
      <c r="BI73" s="325"/>
      <c r="BJ73" s="325"/>
      <c r="BK73" s="325"/>
      <c r="BL73" s="325"/>
      <c r="BM73" s="325"/>
      <c r="BN73" s="325"/>
      <c r="BO73" s="325"/>
      <c r="BP73" s="325"/>
      <c r="BQ73" s="325"/>
      <c r="BR73" s="325"/>
    </row>
    <row r="74" spans="37:70" x14ac:dyDescent="0.2">
      <c r="AK74" s="325"/>
      <c r="AL74" s="325"/>
      <c r="AM74" s="325"/>
      <c r="AN74" s="325"/>
      <c r="AO74" s="325"/>
      <c r="AP74" s="325"/>
      <c r="AQ74" s="325"/>
      <c r="AR74" s="325"/>
      <c r="AS74" s="325"/>
      <c r="AT74" s="325"/>
      <c r="AU74" s="325"/>
      <c r="AV74" s="325"/>
      <c r="AW74" s="325"/>
      <c r="AX74" s="325"/>
      <c r="AY74" s="325"/>
      <c r="AZ74" s="325"/>
      <c r="BA74" s="325"/>
      <c r="BB74" s="325"/>
      <c r="BC74" s="325"/>
      <c r="BD74" s="325"/>
      <c r="BE74" s="325"/>
      <c r="BF74" s="325"/>
      <c r="BG74" s="325"/>
      <c r="BH74" s="325"/>
      <c r="BI74" s="325"/>
      <c r="BJ74" s="325"/>
      <c r="BK74" s="325"/>
      <c r="BL74" s="325"/>
      <c r="BM74" s="325"/>
      <c r="BN74" s="325"/>
      <c r="BO74" s="325"/>
      <c r="BP74" s="325"/>
      <c r="BQ74" s="325"/>
      <c r="BR74" s="325"/>
    </row>
    <row r="75" spans="37:70" x14ac:dyDescent="0.2">
      <c r="AK75" s="325"/>
      <c r="AL75" s="325"/>
      <c r="AM75" s="325"/>
      <c r="AN75" s="325"/>
      <c r="AO75" s="325"/>
      <c r="AP75" s="325"/>
      <c r="AQ75" s="325"/>
      <c r="AR75" s="325"/>
      <c r="AS75" s="325"/>
      <c r="AT75" s="325"/>
      <c r="AU75" s="325"/>
      <c r="AV75" s="325"/>
      <c r="AW75" s="325"/>
      <c r="AX75" s="325"/>
      <c r="AY75" s="325"/>
      <c r="AZ75" s="325"/>
      <c r="BA75" s="325"/>
      <c r="BB75" s="325"/>
      <c r="BC75" s="325"/>
      <c r="BD75" s="325"/>
      <c r="BE75" s="325"/>
      <c r="BF75" s="325"/>
      <c r="BG75" s="325"/>
      <c r="BH75" s="325"/>
      <c r="BI75" s="325"/>
      <c r="BJ75" s="325"/>
      <c r="BK75" s="325"/>
      <c r="BL75" s="325"/>
      <c r="BM75" s="325"/>
      <c r="BN75" s="325"/>
      <c r="BO75" s="325"/>
      <c r="BP75" s="325"/>
      <c r="BQ75" s="325"/>
      <c r="BR75" s="325"/>
    </row>
    <row r="76" spans="37:70" x14ac:dyDescent="0.2">
      <c r="AK76" s="325"/>
      <c r="AL76" s="325"/>
      <c r="AM76" s="325"/>
      <c r="AN76" s="325"/>
      <c r="AO76" s="325"/>
      <c r="AP76" s="325"/>
      <c r="AQ76" s="325"/>
      <c r="AR76" s="325"/>
      <c r="AS76" s="325"/>
      <c r="AT76" s="325"/>
      <c r="AU76" s="325"/>
      <c r="AV76" s="325"/>
      <c r="AW76" s="325"/>
      <c r="AX76" s="325"/>
      <c r="AY76" s="325"/>
      <c r="AZ76" s="325"/>
      <c r="BA76" s="325"/>
      <c r="BB76" s="325"/>
      <c r="BC76" s="325"/>
      <c r="BD76" s="325"/>
      <c r="BE76" s="325"/>
      <c r="BF76" s="325"/>
      <c r="BG76" s="325"/>
      <c r="BH76" s="325"/>
      <c r="BI76" s="325"/>
      <c r="BJ76" s="325"/>
      <c r="BK76" s="325"/>
      <c r="BL76" s="325"/>
      <c r="BM76" s="325"/>
      <c r="BN76" s="325"/>
      <c r="BO76" s="325"/>
      <c r="BP76" s="325"/>
      <c r="BQ76" s="325"/>
      <c r="BR76" s="325"/>
    </row>
    <row r="77" spans="37:70" x14ac:dyDescent="0.2">
      <c r="AK77" s="325"/>
      <c r="AL77" s="325"/>
      <c r="AM77" s="325"/>
      <c r="AN77" s="325"/>
      <c r="AO77" s="325"/>
      <c r="AP77" s="325"/>
      <c r="AQ77" s="325"/>
      <c r="AR77" s="325"/>
      <c r="AS77" s="325"/>
      <c r="AT77" s="325"/>
      <c r="AU77" s="325"/>
      <c r="AV77" s="325"/>
      <c r="AW77" s="325"/>
      <c r="AX77" s="325"/>
      <c r="AY77" s="325"/>
      <c r="AZ77" s="325"/>
      <c r="BA77" s="325"/>
      <c r="BB77" s="325"/>
      <c r="BC77" s="325"/>
      <c r="BD77" s="325"/>
      <c r="BE77" s="325"/>
      <c r="BF77" s="325"/>
      <c r="BG77" s="325"/>
      <c r="BH77" s="325"/>
      <c r="BI77" s="325"/>
      <c r="BJ77" s="325"/>
      <c r="BK77" s="325"/>
      <c r="BL77" s="325"/>
      <c r="BM77" s="325"/>
      <c r="BN77" s="325"/>
      <c r="BO77" s="325"/>
      <c r="BP77" s="325"/>
      <c r="BQ77" s="325"/>
      <c r="BR77" s="325"/>
    </row>
    <row r="78" spans="37:70" x14ac:dyDescent="0.2">
      <c r="AK78" s="325"/>
      <c r="AL78" s="325"/>
      <c r="AM78" s="325"/>
      <c r="AN78" s="325"/>
      <c r="AO78" s="325"/>
      <c r="AP78" s="325"/>
      <c r="AQ78" s="325"/>
      <c r="AR78" s="325"/>
      <c r="AS78" s="325"/>
      <c r="AT78" s="325"/>
      <c r="AU78" s="325"/>
      <c r="AV78" s="325"/>
      <c r="AW78" s="325"/>
      <c r="AX78" s="325"/>
      <c r="AY78" s="325"/>
      <c r="AZ78" s="325"/>
      <c r="BA78" s="325"/>
      <c r="BB78" s="325"/>
      <c r="BC78" s="325"/>
      <c r="BD78" s="325"/>
      <c r="BE78" s="325"/>
      <c r="BF78" s="325"/>
      <c r="BG78" s="325"/>
      <c r="BH78" s="325"/>
      <c r="BI78" s="325"/>
      <c r="BJ78" s="325"/>
      <c r="BK78" s="325"/>
      <c r="BL78" s="325"/>
      <c r="BM78" s="325"/>
      <c r="BN78" s="325"/>
      <c r="BO78" s="325"/>
      <c r="BP78" s="325"/>
      <c r="BQ78" s="325"/>
      <c r="BR78" s="325"/>
    </row>
    <row r="79" spans="37:70" x14ac:dyDescent="0.2">
      <c r="AK79" s="325"/>
      <c r="AL79" s="325"/>
      <c r="AM79" s="325"/>
      <c r="AN79" s="325"/>
      <c r="AO79" s="325"/>
      <c r="AP79" s="325"/>
      <c r="AQ79" s="325"/>
      <c r="AR79" s="325"/>
      <c r="AS79" s="325"/>
      <c r="AT79" s="325"/>
      <c r="AU79" s="325"/>
      <c r="AV79" s="325"/>
      <c r="AW79" s="325"/>
      <c r="AX79" s="325"/>
      <c r="AY79" s="325"/>
      <c r="AZ79" s="325"/>
      <c r="BA79" s="325"/>
      <c r="BB79" s="325"/>
      <c r="BC79" s="325"/>
      <c r="BD79" s="325"/>
      <c r="BE79" s="325"/>
      <c r="BF79" s="325"/>
      <c r="BG79" s="325"/>
      <c r="BH79" s="325"/>
      <c r="BI79" s="325"/>
      <c r="BJ79" s="325"/>
      <c r="BK79" s="325"/>
      <c r="BL79" s="325"/>
      <c r="BM79" s="325"/>
      <c r="BN79" s="325"/>
      <c r="BO79" s="325"/>
      <c r="BP79" s="325"/>
      <c r="BQ79" s="325"/>
      <c r="BR79" s="325"/>
    </row>
    <row r="80" spans="37:70" x14ac:dyDescent="0.2">
      <c r="AK80" s="325"/>
      <c r="AL80" s="325"/>
      <c r="AM80" s="325"/>
      <c r="AN80" s="325"/>
      <c r="AO80" s="325"/>
      <c r="AP80" s="325"/>
      <c r="AQ80" s="325"/>
      <c r="AR80" s="325"/>
      <c r="AS80" s="325"/>
      <c r="AT80" s="325"/>
      <c r="AU80" s="325"/>
      <c r="AV80" s="325"/>
      <c r="AW80" s="325"/>
      <c r="AX80" s="325"/>
      <c r="AY80" s="325"/>
      <c r="AZ80" s="325"/>
      <c r="BA80" s="325"/>
      <c r="BB80" s="325"/>
      <c r="BC80" s="325"/>
      <c r="BD80" s="325"/>
      <c r="BE80" s="325"/>
      <c r="BF80" s="325"/>
      <c r="BG80" s="325"/>
      <c r="BH80" s="325"/>
      <c r="BI80" s="325"/>
      <c r="BJ80" s="325"/>
      <c r="BK80" s="325"/>
      <c r="BL80" s="325"/>
      <c r="BM80" s="325"/>
      <c r="BN80" s="325"/>
      <c r="BO80" s="325"/>
      <c r="BP80" s="325"/>
      <c r="BQ80" s="325"/>
      <c r="BR80" s="325"/>
    </row>
    <row r="81" spans="37:70" x14ac:dyDescent="0.2">
      <c r="AK81" s="325"/>
      <c r="AL81" s="325"/>
      <c r="AM81" s="325"/>
      <c r="AN81" s="325"/>
      <c r="AO81" s="325"/>
      <c r="AP81" s="325"/>
      <c r="AQ81" s="325"/>
      <c r="AR81" s="325"/>
      <c r="AS81" s="325"/>
      <c r="AT81" s="325"/>
      <c r="AU81" s="325"/>
      <c r="AV81" s="325"/>
      <c r="AW81" s="325"/>
      <c r="AX81" s="325"/>
      <c r="AY81" s="325"/>
      <c r="AZ81" s="325"/>
      <c r="BA81" s="325"/>
      <c r="BB81" s="325"/>
      <c r="BC81" s="325"/>
      <c r="BD81" s="325"/>
      <c r="BE81" s="325"/>
      <c r="BF81" s="325"/>
      <c r="BG81" s="325"/>
      <c r="BH81" s="325"/>
      <c r="BI81" s="325"/>
      <c r="BJ81" s="325"/>
      <c r="BK81" s="325"/>
      <c r="BL81" s="325"/>
      <c r="BM81" s="325"/>
      <c r="BN81" s="325"/>
      <c r="BO81" s="325"/>
      <c r="BP81" s="325"/>
      <c r="BQ81" s="325"/>
      <c r="BR81" s="325"/>
    </row>
    <row r="82" spans="37:70" x14ac:dyDescent="0.2">
      <c r="AK82" s="325"/>
      <c r="AL82" s="325"/>
      <c r="AM82" s="325"/>
      <c r="AN82" s="325"/>
      <c r="AO82" s="325"/>
      <c r="AP82" s="325"/>
      <c r="AQ82" s="325"/>
      <c r="AR82" s="325"/>
      <c r="AS82" s="325"/>
      <c r="AT82" s="325"/>
      <c r="AU82" s="325"/>
      <c r="AV82" s="325"/>
      <c r="AW82" s="325"/>
      <c r="AX82" s="325"/>
      <c r="AY82" s="325"/>
      <c r="AZ82" s="325"/>
      <c r="BA82" s="325"/>
      <c r="BB82" s="325"/>
      <c r="BC82" s="325"/>
      <c r="BD82" s="325"/>
      <c r="BE82" s="325"/>
      <c r="BF82" s="325"/>
      <c r="BG82" s="325"/>
      <c r="BH82" s="325"/>
      <c r="BI82" s="325"/>
      <c r="BJ82" s="325"/>
      <c r="BK82" s="325"/>
      <c r="BL82" s="325"/>
      <c r="BM82" s="325"/>
      <c r="BN82" s="325"/>
      <c r="BO82" s="325"/>
      <c r="BP82" s="325"/>
      <c r="BQ82" s="325"/>
      <c r="BR82" s="325"/>
    </row>
    <row r="83" spans="37:70" x14ac:dyDescent="0.2">
      <c r="AK83" s="325"/>
      <c r="AL83" s="325"/>
      <c r="AM83" s="325"/>
      <c r="AN83" s="325"/>
      <c r="AO83" s="325"/>
      <c r="AP83" s="325"/>
      <c r="AQ83" s="325"/>
      <c r="AR83" s="325"/>
      <c r="AS83" s="325"/>
      <c r="AT83" s="325"/>
      <c r="AU83" s="325"/>
      <c r="AV83" s="325"/>
      <c r="AW83" s="325"/>
      <c r="AX83" s="325"/>
      <c r="AY83" s="325"/>
      <c r="AZ83" s="325"/>
      <c r="BA83" s="325"/>
      <c r="BB83" s="325"/>
      <c r="BC83" s="325"/>
      <c r="BD83" s="325"/>
      <c r="BE83" s="325"/>
      <c r="BF83" s="325"/>
      <c r="BG83" s="325"/>
      <c r="BH83" s="325"/>
      <c r="BI83" s="325"/>
      <c r="BJ83" s="325"/>
      <c r="BK83" s="325"/>
      <c r="BL83" s="325"/>
      <c r="BM83" s="325"/>
      <c r="BN83" s="325"/>
      <c r="BO83" s="325"/>
      <c r="BP83" s="325"/>
      <c r="BQ83" s="325"/>
      <c r="BR83" s="325"/>
    </row>
    <row r="84" spans="37:70" x14ac:dyDescent="0.2">
      <c r="AK84" s="325"/>
      <c r="AL84" s="325"/>
      <c r="AM84" s="325"/>
      <c r="AN84" s="325"/>
      <c r="AO84" s="325"/>
      <c r="AP84" s="325"/>
      <c r="AQ84" s="325"/>
      <c r="AR84" s="325"/>
      <c r="AS84" s="325"/>
      <c r="AT84" s="325"/>
      <c r="AU84" s="325"/>
      <c r="AV84" s="325"/>
      <c r="AW84" s="325"/>
      <c r="AX84" s="325"/>
      <c r="AY84" s="325"/>
      <c r="AZ84" s="325"/>
      <c r="BA84" s="325"/>
      <c r="BB84" s="325"/>
      <c r="BC84" s="325"/>
      <c r="BD84" s="325"/>
      <c r="BE84" s="325"/>
      <c r="BF84" s="325"/>
      <c r="BG84" s="325"/>
      <c r="BH84" s="325"/>
      <c r="BI84" s="325"/>
      <c r="BJ84" s="325"/>
      <c r="BK84" s="325"/>
      <c r="BL84" s="325"/>
      <c r="BM84" s="325"/>
      <c r="BN84" s="325"/>
      <c r="BO84" s="325"/>
      <c r="BP84" s="325"/>
      <c r="BQ84" s="325"/>
      <c r="BR84" s="325"/>
    </row>
    <row r="85" spans="37:70" x14ac:dyDescent="0.2">
      <c r="AK85" s="325"/>
      <c r="AL85" s="325"/>
      <c r="AM85" s="325"/>
      <c r="AN85" s="325"/>
      <c r="AO85" s="325"/>
      <c r="AP85" s="325"/>
      <c r="AQ85" s="325"/>
      <c r="AR85" s="325"/>
      <c r="AS85" s="325"/>
      <c r="AT85" s="325"/>
      <c r="AU85" s="325"/>
      <c r="AV85" s="325"/>
      <c r="AW85" s="325"/>
      <c r="AX85" s="325"/>
      <c r="AY85" s="325"/>
      <c r="AZ85" s="325"/>
      <c r="BA85" s="325"/>
      <c r="BB85" s="325"/>
      <c r="BC85" s="325"/>
      <c r="BD85" s="325"/>
      <c r="BE85" s="325"/>
      <c r="BF85" s="325"/>
      <c r="BG85" s="325"/>
      <c r="BH85" s="325"/>
      <c r="BI85" s="325"/>
      <c r="BJ85" s="325"/>
      <c r="BK85" s="325"/>
      <c r="BL85" s="325"/>
      <c r="BM85" s="325"/>
      <c r="BN85" s="325"/>
      <c r="BO85" s="325"/>
      <c r="BP85" s="325"/>
      <c r="BQ85" s="325"/>
      <c r="BR85" s="325"/>
    </row>
    <row r="86" spans="37:70" x14ac:dyDescent="0.2">
      <c r="AK86" s="325"/>
      <c r="AL86" s="325"/>
      <c r="AM86" s="325"/>
      <c r="AN86" s="325"/>
      <c r="AO86" s="325"/>
      <c r="AP86" s="325"/>
      <c r="AQ86" s="325"/>
      <c r="AR86" s="325"/>
      <c r="AS86" s="325"/>
      <c r="AT86" s="325"/>
      <c r="AU86" s="325"/>
      <c r="AV86" s="325"/>
      <c r="AW86" s="325"/>
      <c r="AX86" s="325"/>
      <c r="AY86" s="325"/>
      <c r="AZ86" s="325"/>
      <c r="BA86" s="325"/>
      <c r="BB86" s="325"/>
      <c r="BC86" s="325"/>
      <c r="BD86" s="325"/>
      <c r="BE86" s="325"/>
      <c r="BF86" s="325"/>
      <c r="BG86" s="325"/>
      <c r="BH86" s="325"/>
      <c r="BI86" s="325"/>
      <c r="BJ86" s="325"/>
      <c r="BK86" s="325"/>
      <c r="BL86" s="325"/>
      <c r="BM86" s="325"/>
      <c r="BN86" s="325"/>
      <c r="BO86" s="325"/>
      <c r="BP86" s="325"/>
      <c r="BQ86" s="325"/>
      <c r="BR86" s="325"/>
    </row>
    <row r="87" spans="37:70" x14ac:dyDescent="0.2">
      <c r="AK87" s="325"/>
      <c r="AL87" s="325"/>
      <c r="AM87" s="325"/>
      <c r="AN87" s="325"/>
      <c r="AO87" s="325"/>
      <c r="AP87" s="325"/>
      <c r="AQ87" s="325"/>
      <c r="AR87" s="325"/>
      <c r="AS87" s="325"/>
      <c r="AT87" s="325"/>
      <c r="AU87" s="325"/>
      <c r="AV87" s="325"/>
      <c r="AW87" s="325"/>
      <c r="AX87" s="325"/>
      <c r="AY87" s="325"/>
      <c r="AZ87" s="325"/>
      <c r="BA87" s="325"/>
      <c r="BB87" s="325"/>
      <c r="BC87" s="325"/>
      <c r="BD87" s="325"/>
      <c r="BE87" s="325"/>
      <c r="BF87" s="325"/>
      <c r="BG87" s="325"/>
      <c r="BH87" s="325"/>
      <c r="BI87" s="325"/>
      <c r="BJ87" s="325"/>
      <c r="BK87" s="325"/>
      <c r="BL87" s="325"/>
      <c r="BM87" s="325"/>
      <c r="BN87" s="325"/>
      <c r="BO87" s="325"/>
      <c r="BP87" s="325"/>
      <c r="BQ87" s="325"/>
      <c r="BR87" s="325"/>
    </row>
    <row r="88" spans="37:70" x14ac:dyDescent="0.2">
      <c r="AK88" s="325"/>
      <c r="AL88" s="325"/>
      <c r="AM88" s="325"/>
      <c r="AN88" s="325"/>
      <c r="AO88" s="325"/>
      <c r="AP88" s="325"/>
      <c r="AQ88" s="325"/>
      <c r="AR88" s="325"/>
      <c r="AS88" s="325"/>
      <c r="AT88" s="325"/>
      <c r="AU88" s="325"/>
      <c r="AV88" s="325"/>
      <c r="AW88" s="325"/>
      <c r="AX88" s="325"/>
      <c r="AY88" s="325"/>
      <c r="AZ88" s="325"/>
      <c r="BA88" s="325"/>
      <c r="BB88" s="325"/>
      <c r="BC88" s="325"/>
      <c r="BD88" s="325"/>
      <c r="BE88" s="325"/>
      <c r="BF88" s="325"/>
      <c r="BG88" s="325"/>
      <c r="BH88" s="325"/>
      <c r="BI88" s="325"/>
      <c r="BJ88" s="325"/>
      <c r="BK88" s="325"/>
      <c r="BL88" s="325"/>
      <c r="BM88" s="325"/>
      <c r="BN88" s="325"/>
      <c r="BO88" s="325"/>
      <c r="BP88" s="325"/>
      <c r="BQ88" s="325"/>
      <c r="BR88" s="325"/>
    </row>
    <row r="89" spans="37:70" x14ac:dyDescent="0.2">
      <c r="AK89" s="325"/>
      <c r="AL89" s="325"/>
      <c r="AM89" s="325"/>
      <c r="AN89" s="325"/>
      <c r="AO89" s="325"/>
      <c r="AP89" s="325"/>
      <c r="AQ89" s="325"/>
      <c r="AR89" s="325"/>
      <c r="AS89" s="325"/>
      <c r="AT89" s="325"/>
      <c r="AU89" s="325"/>
      <c r="AV89" s="325"/>
      <c r="AW89" s="325"/>
      <c r="AX89" s="325"/>
      <c r="AY89" s="325"/>
      <c r="AZ89" s="325"/>
      <c r="BA89" s="325"/>
      <c r="BB89" s="325"/>
      <c r="BC89" s="325"/>
      <c r="BD89" s="325"/>
      <c r="BE89" s="325"/>
      <c r="BF89" s="325"/>
      <c r="BG89" s="325"/>
      <c r="BH89" s="325"/>
      <c r="BI89" s="325"/>
      <c r="BJ89" s="325"/>
      <c r="BK89" s="325"/>
      <c r="BL89" s="325"/>
      <c r="BM89" s="325"/>
      <c r="BN89" s="325"/>
      <c r="BO89" s="325"/>
      <c r="BP89" s="325"/>
      <c r="BQ89" s="325"/>
      <c r="BR89" s="325"/>
    </row>
    <row r="90" spans="37:70" x14ac:dyDescent="0.2">
      <c r="AK90" s="325"/>
      <c r="AL90" s="325"/>
      <c r="AM90" s="325"/>
      <c r="AN90" s="325"/>
      <c r="AO90" s="325"/>
      <c r="AP90" s="325"/>
      <c r="AQ90" s="325"/>
      <c r="AR90" s="325"/>
      <c r="AS90" s="325"/>
      <c r="AT90" s="325"/>
      <c r="AU90" s="325"/>
      <c r="AV90" s="325"/>
      <c r="AW90" s="325"/>
      <c r="AX90" s="325"/>
      <c r="AY90" s="325"/>
      <c r="AZ90" s="325"/>
      <c r="BA90" s="325"/>
      <c r="BB90" s="325"/>
      <c r="BC90" s="325"/>
      <c r="BD90" s="325"/>
      <c r="BE90" s="325"/>
      <c r="BF90" s="325"/>
      <c r="BG90" s="325"/>
      <c r="BH90" s="325"/>
      <c r="BI90" s="325"/>
      <c r="BJ90" s="325"/>
      <c r="BK90" s="325"/>
      <c r="BL90" s="325"/>
      <c r="BM90" s="325"/>
      <c r="BN90" s="325"/>
      <c r="BO90" s="325"/>
      <c r="BP90" s="325"/>
      <c r="BQ90" s="325"/>
      <c r="BR90" s="325"/>
    </row>
    <row r="91" spans="37:70" x14ac:dyDescent="0.2">
      <c r="AK91" s="325"/>
      <c r="AL91" s="325"/>
      <c r="AM91" s="325"/>
      <c r="AN91" s="325"/>
      <c r="AO91" s="325"/>
      <c r="AP91" s="325"/>
      <c r="AQ91" s="325"/>
      <c r="AR91" s="325"/>
      <c r="AS91" s="325"/>
      <c r="AT91" s="325"/>
      <c r="AU91" s="325"/>
      <c r="AV91" s="325"/>
      <c r="AW91" s="325"/>
      <c r="AX91" s="325"/>
      <c r="AY91" s="325"/>
      <c r="AZ91" s="325"/>
      <c r="BA91" s="325"/>
      <c r="BB91" s="325"/>
      <c r="BC91" s="325"/>
      <c r="BD91" s="325"/>
      <c r="BE91" s="325"/>
      <c r="BF91" s="325"/>
      <c r="BG91" s="325"/>
      <c r="BH91" s="325"/>
      <c r="BI91" s="325"/>
      <c r="BJ91" s="325"/>
      <c r="BK91" s="325"/>
      <c r="BL91" s="325"/>
      <c r="BM91" s="325"/>
      <c r="BN91" s="325"/>
      <c r="BO91" s="325"/>
      <c r="BP91" s="325"/>
      <c r="BQ91" s="325"/>
      <c r="BR91" s="325"/>
    </row>
    <row r="92" spans="37:70" x14ac:dyDescent="0.2">
      <c r="AK92" s="325"/>
      <c r="AL92" s="325"/>
      <c r="AM92" s="325"/>
      <c r="AN92" s="325"/>
      <c r="AO92" s="325"/>
      <c r="AP92" s="325"/>
      <c r="AQ92" s="325"/>
      <c r="AR92" s="325"/>
      <c r="AS92" s="325"/>
      <c r="AT92" s="325"/>
      <c r="AU92" s="325"/>
      <c r="AV92" s="325"/>
      <c r="AW92" s="325"/>
      <c r="AX92" s="325"/>
      <c r="AY92" s="325"/>
      <c r="AZ92" s="325"/>
      <c r="BA92" s="325"/>
      <c r="BB92" s="325"/>
      <c r="BC92" s="325"/>
      <c r="BD92" s="325"/>
      <c r="BE92" s="325"/>
      <c r="BF92" s="325"/>
      <c r="BG92" s="325"/>
      <c r="BH92" s="325"/>
      <c r="BI92" s="325"/>
      <c r="BJ92" s="325"/>
      <c r="BK92" s="325"/>
      <c r="BL92" s="325"/>
      <c r="BM92" s="325"/>
      <c r="BN92" s="325"/>
      <c r="BO92" s="325"/>
      <c r="BP92" s="325"/>
      <c r="BQ92" s="325"/>
      <c r="BR92" s="325"/>
    </row>
    <row r="93" spans="37:70" x14ac:dyDescent="0.2">
      <c r="AK93" s="325"/>
      <c r="AL93" s="325"/>
      <c r="AM93" s="325"/>
      <c r="AN93" s="325"/>
      <c r="AO93" s="325"/>
      <c r="AP93" s="325"/>
      <c r="AQ93" s="325"/>
      <c r="AR93" s="325"/>
      <c r="AS93" s="325"/>
      <c r="AT93" s="325"/>
      <c r="AU93" s="325"/>
      <c r="AV93" s="325"/>
      <c r="AW93" s="325"/>
      <c r="AX93" s="325"/>
      <c r="AY93" s="325"/>
      <c r="AZ93" s="325"/>
      <c r="BA93" s="325"/>
      <c r="BB93" s="325"/>
      <c r="BC93" s="325"/>
      <c r="BD93" s="325"/>
      <c r="BE93" s="325"/>
      <c r="BF93" s="325"/>
      <c r="BG93" s="325"/>
      <c r="BH93" s="325"/>
      <c r="BI93" s="325"/>
      <c r="BJ93" s="325"/>
      <c r="BK93" s="325"/>
      <c r="BL93" s="325"/>
      <c r="BM93" s="325"/>
      <c r="BN93" s="325"/>
      <c r="BO93" s="325"/>
      <c r="BP93" s="325"/>
      <c r="BQ93" s="325"/>
      <c r="BR93" s="325"/>
    </row>
    <row r="94" spans="37:70" x14ac:dyDescent="0.2">
      <c r="AK94" s="325"/>
      <c r="AL94" s="325"/>
      <c r="AM94" s="325"/>
      <c r="AN94" s="325"/>
      <c r="AO94" s="325"/>
      <c r="AP94" s="325"/>
      <c r="AQ94" s="325"/>
      <c r="AR94" s="325"/>
      <c r="AS94" s="325"/>
      <c r="AT94" s="325"/>
      <c r="AU94" s="325"/>
      <c r="AV94" s="325"/>
      <c r="AW94" s="325"/>
      <c r="AX94" s="325"/>
      <c r="AY94" s="325"/>
      <c r="AZ94" s="325"/>
      <c r="BA94" s="325"/>
      <c r="BB94" s="325"/>
      <c r="BC94" s="325"/>
      <c r="BD94" s="325"/>
      <c r="BE94" s="325"/>
      <c r="BF94" s="325"/>
      <c r="BG94" s="325"/>
      <c r="BH94" s="325"/>
      <c r="BI94" s="325"/>
      <c r="BJ94" s="325"/>
      <c r="BK94" s="325"/>
      <c r="BL94" s="325"/>
      <c r="BM94" s="325"/>
      <c r="BN94" s="325"/>
      <c r="BO94" s="325"/>
      <c r="BP94" s="325"/>
      <c r="BQ94" s="325"/>
      <c r="BR94" s="325"/>
    </row>
    <row r="95" spans="37:70" x14ac:dyDescent="0.2">
      <c r="AK95" s="325"/>
      <c r="AL95" s="325"/>
      <c r="AM95" s="325"/>
      <c r="AN95" s="325"/>
      <c r="AO95" s="325"/>
      <c r="AP95" s="325"/>
      <c r="AQ95" s="325"/>
      <c r="AR95" s="325"/>
      <c r="AS95" s="325"/>
      <c r="AT95" s="325"/>
      <c r="AU95" s="325"/>
      <c r="AV95" s="325"/>
      <c r="AW95" s="325"/>
      <c r="AX95" s="325"/>
      <c r="AY95" s="325"/>
      <c r="AZ95" s="325"/>
      <c r="BA95" s="325"/>
      <c r="BB95" s="325"/>
      <c r="BC95" s="325"/>
      <c r="BD95" s="325"/>
      <c r="BE95" s="325"/>
      <c r="BF95" s="325"/>
      <c r="BG95" s="325"/>
      <c r="BH95" s="325"/>
      <c r="BI95" s="325"/>
      <c r="BJ95" s="325"/>
      <c r="BK95" s="325"/>
      <c r="BL95" s="325"/>
      <c r="BM95" s="325"/>
      <c r="BN95" s="325"/>
      <c r="BO95" s="325"/>
      <c r="BP95" s="325"/>
      <c r="BQ95" s="325"/>
      <c r="BR95" s="325"/>
    </row>
    <row r="96" spans="37:70" x14ac:dyDescent="0.2">
      <c r="AK96" s="325"/>
      <c r="AL96" s="325"/>
      <c r="AM96" s="325"/>
      <c r="AN96" s="325"/>
      <c r="AO96" s="325"/>
      <c r="AP96" s="325"/>
      <c r="AQ96" s="325"/>
      <c r="AR96" s="325"/>
      <c r="AS96" s="325"/>
      <c r="AT96" s="325"/>
      <c r="AU96" s="325"/>
      <c r="AV96" s="325"/>
      <c r="AW96" s="325"/>
      <c r="AX96" s="325"/>
      <c r="AY96" s="325"/>
      <c r="AZ96" s="325"/>
      <c r="BA96" s="325"/>
      <c r="BB96" s="325"/>
      <c r="BC96" s="325"/>
      <c r="BD96" s="325"/>
      <c r="BE96" s="325"/>
      <c r="BF96" s="325"/>
      <c r="BG96" s="325"/>
      <c r="BH96" s="325"/>
      <c r="BI96" s="325"/>
      <c r="BJ96" s="325"/>
      <c r="BK96" s="325"/>
      <c r="BL96" s="325"/>
      <c r="BM96" s="325"/>
      <c r="BN96" s="325"/>
      <c r="BO96" s="325"/>
      <c r="BP96" s="325"/>
      <c r="BQ96" s="325"/>
      <c r="BR96" s="325"/>
    </row>
    <row r="97" spans="37:70" x14ac:dyDescent="0.2">
      <c r="AK97" s="325"/>
      <c r="AL97" s="325"/>
      <c r="AM97" s="325"/>
      <c r="AN97" s="325"/>
      <c r="AO97" s="325"/>
      <c r="AP97" s="325"/>
      <c r="AQ97" s="325"/>
      <c r="AR97" s="325"/>
      <c r="AS97" s="325"/>
      <c r="AT97" s="325"/>
      <c r="AU97" s="325"/>
      <c r="AV97" s="325"/>
      <c r="AW97" s="325"/>
      <c r="AX97" s="325"/>
      <c r="AY97" s="325"/>
      <c r="AZ97" s="325"/>
      <c r="BA97" s="325"/>
      <c r="BB97" s="325"/>
      <c r="BC97" s="325"/>
      <c r="BD97" s="325"/>
      <c r="BE97" s="325"/>
      <c r="BF97" s="325"/>
      <c r="BG97" s="325"/>
      <c r="BH97" s="325"/>
      <c r="BI97" s="325"/>
      <c r="BJ97" s="325"/>
      <c r="BK97" s="325"/>
      <c r="BL97" s="325"/>
      <c r="BM97" s="325"/>
      <c r="BN97" s="325"/>
      <c r="BO97" s="325"/>
      <c r="BP97" s="325"/>
      <c r="BQ97" s="325"/>
      <c r="BR97" s="325"/>
    </row>
    <row r="98" spans="37:70" x14ac:dyDescent="0.2">
      <c r="AK98" s="325"/>
      <c r="AL98" s="325"/>
      <c r="AM98" s="325"/>
      <c r="AN98" s="325"/>
      <c r="AO98" s="325"/>
      <c r="AP98" s="325"/>
      <c r="AQ98" s="325"/>
      <c r="AR98" s="325"/>
      <c r="AS98" s="325"/>
      <c r="AT98" s="325"/>
      <c r="AU98" s="325"/>
      <c r="AV98" s="325"/>
      <c r="AW98" s="325"/>
      <c r="AX98" s="325"/>
      <c r="AY98" s="325"/>
      <c r="AZ98" s="325"/>
      <c r="BA98" s="325"/>
      <c r="BB98" s="325"/>
      <c r="BC98" s="325"/>
      <c r="BD98" s="325"/>
      <c r="BE98" s="325"/>
      <c r="BF98" s="325"/>
      <c r="BG98" s="325"/>
      <c r="BH98" s="325"/>
      <c r="BI98" s="325"/>
      <c r="BJ98" s="325"/>
      <c r="BK98" s="325"/>
      <c r="BL98" s="325"/>
      <c r="BM98" s="325"/>
      <c r="BN98" s="325"/>
      <c r="BO98" s="325"/>
      <c r="BP98" s="325"/>
      <c r="BQ98" s="325"/>
      <c r="BR98" s="325"/>
    </row>
    <row r="99" spans="37:70" x14ac:dyDescent="0.2">
      <c r="AK99" s="325"/>
      <c r="AL99" s="325"/>
      <c r="AM99" s="325"/>
      <c r="AN99" s="325"/>
      <c r="AO99" s="325"/>
      <c r="AP99" s="325"/>
      <c r="AQ99" s="325"/>
      <c r="AR99" s="325"/>
      <c r="AS99" s="325"/>
      <c r="AT99" s="325"/>
      <c r="AU99" s="325"/>
      <c r="AV99" s="325"/>
      <c r="AW99" s="325"/>
      <c r="AX99" s="325"/>
      <c r="AY99" s="325"/>
      <c r="AZ99" s="325"/>
      <c r="BA99" s="325"/>
      <c r="BB99" s="325"/>
      <c r="BC99" s="325"/>
      <c r="BD99" s="325"/>
      <c r="BE99" s="325"/>
      <c r="BF99" s="325"/>
      <c r="BG99" s="325"/>
      <c r="BH99" s="325"/>
      <c r="BI99" s="325"/>
      <c r="BJ99" s="325"/>
      <c r="BK99" s="325"/>
      <c r="BL99" s="325"/>
      <c r="BM99" s="325"/>
      <c r="BN99" s="325"/>
      <c r="BO99" s="325"/>
      <c r="BP99" s="325"/>
      <c r="BQ99" s="325"/>
      <c r="BR99" s="325"/>
    </row>
    <row r="100" spans="37:70" x14ac:dyDescent="0.2">
      <c r="AK100" s="325"/>
      <c r="AL100" s="325"/>
      <c r="AM100" s="325"/>
      <c r="AN100" s="325"/>
      <c r="AO100" s="325"/>
      <c r="AP100" s="325"/>
      <c r="AQ100" s="325"/>
      <c r="AR100" s="325"/>
      <c r="AS100" s="325"/>
      <c r="AT100" s="325"/>
      <c r="AU100" s="325"/>
      <c r="AV100" s="325"/>
      <c r="AW100" s="325"/>
      <c r="AX100" s="325"/>
      <c r="AY100" s="325"/>
      <c r="AZ100" s="325"/>
      <c r="BA100" s="325"/>
      <c r="BB100" s="325"/>
      <c r="BC100" s="325"/>
      <c r="BD100" s="325"/>
      <c r="BE100" s="325"/>
      <c r="BF100" s="325"/>
      <c r="BG100" s="325"/>
      <c r="BH100" s="325"/>
      <c r="BI100" s="325"/>
      <c r="BJ100" s="325"/>
      <c r="BK100" s="325"/>
      <c r="BL100" s="325"/>
      <c r="BM100" s="325"/>
      <c r="BN100" s="325"/>
      <c r="BO100" s="325"/>
      <c r="BP100" s="325"/>
      <c r="BQ100" s="325"/>
      <c r="BR100" s="325"/>
    </row>
    <row r="101" spans="37:70" x14ac:dyDescent="0.2">
      <c r="AK101" s="325"/>
      <c r="AL101" s="325"/>
      <c r="AM101" s="325"/>
      <c r="AN101" s="325"/>
      <c r="AO101" s="325"/>
      <c r="AP101" s="325"/>
      <c r="AQ101" s="325"/>
      <c r="AR101" s="325"/>
      <c r="AS101" s="325"/>
      <c r="AT101" s="325"/>
      <c r="AU101" s="325"/>
      <c r="AV101" s="325"/>
      <c r="AW101" s="325"/>
      <c r="AX101" s="325"/>
      <c r="AY101" s="325"/>
      <c r="AZ101" s="325"/>
      <c r="BA101" s="325"/>
      <c r="BB101" s="325"/>
      <c r="BC101" s="325"/>
      <c r="BD101" s="325"/>
      <c r="BE101" s="325"/>
      <c r="BF101" s="325"/>
      <c r="BG101" s="325"/>
      <c r="BH101" s="325"/>
      <c r="BI101" s="325"/>
      <c r="BJ101" s="325"/>
      <c r="BK101" s="325"/>
      <c r="BL101" s="325"/>
      <c r="BM101" s="325"/>
      <c r="BN101" s="325"/>
      <c r="BO101" s="325"/>
      <c r="BP101" s="325"/>
      <c r="BQ101" s="325"/>
      <c r="BR101" s="325"/>
    </row>
    <row r="102" spans="37:70" x14ac:dyDescent="0.2">
      <c r="AK102" s="325"/>
      <c r="AL102" s="325"/>
      <c r="AM102" s="325"/>
      <c r="AN102" s="325"/>
      <c r="AO102" s="325"/>
      <c r="AP102" s="325"/>
      <c r="AQ102" s="325"/>
      <c r="AR102" s="325"/>
      <c r="AS102" s="325"/>
      <c r="AT102" s="325"/>
      <c r="AU102" s="325"/>
      <c r="AV102" s="325"/>
      <c r="AW102" s="325"/>
      <c r="AX102" s="325"/>
      <c r="AY102" s="325"/>
      <c r="AZ102" s="325"/>
      <c r="BA102" s="325"/>
      <c r="BB102" s="325"/>
      <c r="BC102" s="325"/>
      <c r="BD102" s="325"/>
      <c r="BE102" s="325"/>
      <c r="BF102" s="325"/>
      <c r="BG102" s="325"/>
      <c r="BH102" s="325"/>
      <c r="BI102" s="325"/>
      <c r="BJ102" s="325"/>
      <c r="BK102" s="325"/>
      <c r="BL102" s="325"/>
      <c r="BM102" s="325"/>
      <c r="BN102" s="325"/>
      <c r="BO102" s="325"/>
      <c r="BP102" s="325"/>
      <c r="BQ102" s="325"/>
      <c r="BR102" s="325"/>
    </row>
    <row r="103" spans="37:70" x14ac:dyDescent="0.2">
      <c r="AK103" s="325"/>
      <c r="AL103" s="325"/>
      <c r="AM103" s="325"/>
      <c r="AN103" s="325"/>
      <c r="AO103" s="325"/>
      <c r="AP103" s="325"/>
      <c r="AQ103" s="325"/>
      <c r="AR103" s="325"/>
      <c r="AS103" s="325"/>
      <c r="AT103" s="325"/>
      <c r="AU103" s="325"/>
      <c r="AV103" s="325"/>
      <c r="AW103" s="325"/>
      <c r="AX103" s="325"/>
      <c r="AY103" s="325"/>
      <c r="AZ103" s="325"/>
      <c r="BA103" s="325"/>
      <c r="BB103" s="325"/>
      <c r="BC103" s="325"/>
      <c r="BD103" s="325"/>
      <c r="BE103" s="325"/>
      <c r="BF103" s="325"/>
      <c r="BG103" s="325"/>
      <c r="BH103" s="325"/>
      <c r="BI103" s="325"/>
      <c r="BJ103" s="325"/>
      <c r="BK103" s="325"/>
      <c r="BL103" s="325"/>
      <c r="BM103" s="325"/>
      <c r="BN103" s="325"/>
      <c r="BO103" s="325"/>
      <c r="BP103" s="325"/>
      <c r="BQ103" s="325"/>
      <c r="BR103" s="325"/>
    </row>
    <row r="104" spans="37:70" x14ac:dyDescent="0.2">
      <c r="AK104" s="325"/>
      <c r="AL104" s="325"/>
      <c r="AM104" s="325"/>
      <c r="AN104" s="325"/>
      <c r="AO104" s="325"/>
      <c r="AP104" s="325"/>
      <c r="AQ104" s="325"/>
      <c r="AR104" s="325"/>
      <c r="AS104" s="325"/>
      <c r="AT104" s="325"/>
      <c r="AU104" s="325"/>
      <c r="AV104" s="325"/>
      <c r="AW104" s="325"/>
      <c r="AX104" s="325"/>
      <c r="AY104" s="325"/>
      <c r="AZ104" s="325"/>
      <c r="BA104" s="325"/>
      <c r="BB104" s="325"/>
      <c r="BC104" s="325"/>
      <c r="BD104" s="325"/>
      <c r="BE104" s="325"/>
      <c r="BF104" s="325"/>
      <c r="BG104" s="325"/>
      <c r="BH104" s="325"/>
      <c r="BI104" s="325"/>
      <c r="BJ104" s="325"/>
      <c r="BK104" s="325"/>
      <c r="BL104" s="325"/>
      <c r="BM104" s="325"/>
      <c r="BN104" s="325"/>
      <c r="BO104" s="325"/>
      <c r="BP104" s="325"/>
      <c r="BQ104" s="325"/>
      <c r="BR104" s="325"/>
    </row>
    <row r="105" spans="37:70" x14ac:dyDescent="0.2">
      <c r="AK105" s="325"/>
      <c r="AL105" s="325"/>
      <c r="AM105" s="325"/>
      <c r="AN105" s="325"/>
      <c r="AO105" s="325"/>
      <c r="AP105" s="325"/>
      <c r="AQ105" s="325"/>
      <c r="AR105" s="325"/>
      <c r="AS105" s="325"/>
      <c r="AT105" s="325"/>
      <c r="AU105" s="325"/>
      <c r="AV105" s="325"/>
      <c r="AW105" s="325"/>
      <c r="AX105" s="325"/>
      <c r="AY105" s="325"/>
      <c r="AZ105" s="325"/>
      <c r="BA105" s="325"/>
      <c r="BB105" s="325"/>
      <c r="BC105" s="325"/>
      <c r="BD105" s="325"/>
      <c r="BE105" s="325"/>
      <c r="BF105" s="325"/>
      <c r="BG105" s="325"/>
      <c r="BH105" s="325"/>
      <c r="BI105" s="325"/>
      <c r="BJ105" s="325"/>
      <c r="BK105" s="325"/>
      <c r="BL105" s="325"/>
      <c r="BM105" s="325"/>
      <c r="BN105" s="325"/>
      <c r="BO105" s="325"/>
      <c r="BP105" s="325"/>
      <c r="BQ105" s="325"/>
      <c r="BR105" s="325"/>
    </row>
    <row r="106" spans="37:70" x14ac:dyDescent="0.2">
      <c r="AK106" s="325"/>
      <c r="AL106" s="325"/>
      <c r="AM106" s="325"/>
      <c r="AN106" s="325"/>
      <c r="AO106" s="325"/>
      <c r="AP106" s="325"/>
      <c r="AQ106" s="325"/>
      <c r="AR106" s="325"/>
      <c r="AS106" s="325"/>
      <c r="AT106" s="325"/>
      <c r="AU106" s="325"/>
      <c r="AV106" s="325"/>
      <c r="AW106" s="325"/>
      <c r="AX106" s="325"/>
      <c r="AY106" s="325"/>
      <c r="AZ106" s="325"/>
      <c r="BA106" s="325"/>
      <c r="BB106" s="325"/>
      <c r="BC106" s="325"/>
      <c r="BD106" s="325"/>
      <c r="BE106" s="325"/>
      <c r="BF106" s="325"/>
      <c r="BG106" s="325"/>
      <c r="BH106" s="325"/>
      <c r="BI106" s="325"/>
      <c r="BJ106" s="325"/>
      <c r="BK106" s="325"/>
      <c r="BL106" s="325"/>
      <c r="BM106" s="325"/>
      <c r="BN106" s="325"/>
      <c r="BO106" s="325"/>
      <c r="BP106" s="325"/>
      <c r="BQ106" s="325"/>
      <c r="BR106" s="325"/>
    </row>
    <row r="107" spans="37:70" x14ac:dyDescent="0.2">
      <c r="AK107" s="325"/>
      <c r="AL107" s="325"/>
      <c r="AM107" s="325"/>
      <c r="AN107" s="325"/>
      <c r="AO107" s="325"/>
      <c r="AP107" s="325"/>
      <c r="AQ107" s="325"/>
      <c r="AR107" s="325"/>
      <c r="AS107" s="325"/>
      <c r="AT107" s="325"/>
      <c r="AU107" s="325"/>
      <c r="AV107" s="325"/>
      <c r="AW107" s="325"/>
      <c r="AX107" s="325"/>
      <c r="AY107" s="325"/>
      <c r="AZ107" s="325"/>
      <c r="BA107" s="325"/>
      <c r="BB107" s="325"/>
      <c r="BC107" s="325"/>
      <c r="BD107" s="325"/>
      <c r="BE107" s="325"/>
      <c r="BF107" s="325"/>
      <c r="BG107" s="325"/>
      <c r="BH107" s="325"/>
      <c r="BI107" s="325"/>
      <c r="BJ107" s="325"/>
      <c r="BK107" s="325"/>
      <c r="BL107" s="325"/>
      <c r="BM107" s="325"/>
      <c r="BN107" s="325"/>
      <c r="BO107" s="325"/>
      <c r="BP107" s="325"/>
      <c r="BQ107" s="325"/>
      <c r="BR107" s="325"/>
    </row>
    <row r="108" spans="37:70" x14ac:dyDescent="0.2">
      <c r="AK108" s="325"/>
      <c r="AL108" s="325"/>
      <c r="AM108" s="325"/>
      <c r="AN108" s="325"/>
      <c r="AO108" s="325"/>
      <c r="AP108" s="325"/>
      <c r="AQ108" s="325"/>
      <c r="AR108" s="325"/>
      <c r="AS108" s="325"/>
      <c r="AT108" s="325"/>
      <c r="AU108" s="325"/>
      <c r="AV108" s="325"/>
      <c r="AW108" s="325"/>
      <c r="AX108" s="325"/>
      <c r="AY108" s="325"/>
      <c r="AZ108" s="325"/>
      <c r="BA108" s="325"/>
      <c r="BB108" s="325"/>
      <c r="BC108" s="325"/>
      <c r="BD108" s="325"/>
      <c r="BE108" s="325"/>
      <c r="BF108" s="325"/>
      <c r="BG108" s="325"/>
      <c r="BH108" s="325"/>
      <c r="BI108" s="325"/>
      <c r="BJ108" s="325"/>
      <c r="BK108" s="325"/>
      <c r="BL108" s="325"/>
      <c r="BM108" s="325"/>
      <c r="BN108" s="325"/>
      <c r="BO108" s="325"/>
      <c r="BP108" s="325"/>
      <c r="BQ108" s="325"/>
      <c r="BR108" s="325"/>
    </row>
  </sheetData>
  <mergeCells count="2">
    <mergeCell ref="B4:AH4"/>
    <mergeCell ref="AJ4:BO4"/>
  </mergeCells>
  <conditionalFormatting sqref="AK58:BR108">
    <cfRule type="colorScale" priority="1">
      <colorScale>
        <cfvo type="min"/>
        <cfvo type="percentile" val="50"/>
        <cfvo type="max"/>
        <color rgb="FF63BE7B"/>
        <color rgb="FFFCFCFF"/>
        <color rgb="FFF8696B"/>
      </colorScale>
    </cfRule>
  </conditionalFormatting>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2021-08-11T22:00:25+00:00</Document_x0020_Creation_x0020_Date>
    <EPA_x0020_Related_x0020_Documents xmlns="4ffa91fb-a0ff-4ac5-b2db-65c790d184a4" xsi:nil="true"/>
    <j747ac98061d40f0aa7bd47e1db5675d xmlns="4ffa91fb-a0ff-4ac5-b2db-65c790d184a4">
      <Terms xmlns="http://schemas.microsoft.com/office/infopath/2007/PartnerControls"/>
    </j747ac98061d40f0aa7bd47e1db5675d>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CatchAll xmlns="4ffa91fb-a0ff-4ac5-b2db-65c790d184a4" xsi:nil="true"/>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_ip_UnifiedCompliancePolicyUIAction xmlns="http://schemas.microsoft.com/sharepoint/v3" xsi:nil="true"/>
    <_ip_UnifiedCompliancePolicyProperties xmlns="http://schemas.microsoft.com/sharepoint/v3" xsi:nil="true"/>
    <SharedWithUsers xmlns="042e8982-6c49-49e4-a280-2ba9bd13325e">
      <UserInfo>
        <DisplayName>Sherry, Christopher</DisplayName>
        <AccountId>28</AccountId>
        <AccountType/>
      </UserInfo>
      <UserInfo>
        <DisplayName>Desai, Mausami</DisplayName>
        <AccountId>15</AccountId>
        <AccountType/>
      </UserInfo>
    </SharedWithUsers>
    <File_x0020_status xmlns="57ac4d48-2eeb-46cd-9c42-48cc4c4e72e0" xsi:nil="true"/>
    <lcf76f155ced4ddcb4097134ff3c332f xmlns="57ac4d48-2eeb-46cd-9c42-48cc4c4e72e0">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869126D84FDD514BA3F28C62199CF255" ma:contentTypeVersion="23" ma:contentTypeDescription="Create a new document." ma:contentTypeScope="" ma:versionID="af022393c0b34a3e65d6f81fa0d16acd">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57ac4d48-2eeb-46cd-9c42-48cc4c4e72e0" xmlns:ns6="042e8982-6c49-49e4-a280-2ba9bd13325e" targetNamespace="http://schemas.microsoft.com/office/2006/metadata/properties" ma:root="true" ma:fieldsID="f6e013c97ff63cc957a1d4290fb5b426" ns1:_="" ns2:_="" ns3:_="" ns4:_="" ns5:_="" ns6:_="">
    <xsd:import namespace="http://schemas.microsoft.com/sharepoint/v3"/>
    <xsd:import namespace="4ffa91fb-a0ff-4ac5-b2db-65c790d184a4"/>
    <xsd:import namespace="http://schemas.microsoft.com/sharepoint.v3"/>
    <xsd:import namespace="http://schemas.microsoft.com/sharepoint/v3/fields"/>
    <xsd:import namespace="57ac4d48-2eeb-46cd-9c42-48cc4c4e72e0"/>
    <xsd:import namespace="042e8982-6c49-49e4-a280-2ba9bd13325e"/>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File_x0020_status" minOccurs="0"/>
                <xsd:element ref="ns5:MediaServiceDateTaken" minOccurs="0"/>
                <xsd:element ref="ns5:MediaServiceLocation" minOccurs="0"/>
                <xsd:element ref="ns6:SharedWithUsers" minOccurs="0"/>
                <xsd:element ref="ns6:SharedWithDetails" minOccurs="0"/>
                <xsd:element ref="ns1:_ip_UnifiedCompliancePolicyProperties" minOccurs="0"/>
                <xsd:element ref="ns1:_ip_UnifiedCompliancePolicyUIAction"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9" nillable="true" ma:displayName="Unified Compliance Policy Properties" ma:hidden="true" ma:internalName="_ip_UnifiedCompliancePolicyProperties">
      <xsd:simpleType>
        <xsd:restriction base="dms:Note"/>
      </xsd:simpleType>
    </xsd:element>
    <xsd:element name="_ip_UnifiedCompliancePolicyUIAction" ma:index="4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789c3843-6e7c-49e8-a4b9-846446fe4434}" ma:internalName="TaxCatchAllLabel" ma:readOnly="true" ma:showField="CatchAllDataLabel" ma:web="042e8982-6c49-49e4-a280-2ba9bd13325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789c3843-6e7c-49e8-a4b9-846446fe4434}" ma:internalName="TaxCatchAll" ma:showField="CatchAllData" ma:web="042e8982-6c49-49e4-a280-2ba9bd13325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7ac4d48-2eeb-46cd-9c42-48cc4c4e72e0"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File_x0020_status" ma:index="34" nillable="true" ma:displayName="File status" ma:format="RadioButtons" ma:internalName="File_x0020_status">
      <xsd:simpleType>
        <xsd:restriction base="dms:Choice">
          <xsd:enumeration value="Ready for EPA review"/>
          <xsd:enumeration value="Ready for document compilation team"/>
          <xsd:enumeration value="Needs updating by SL"/>
        </xsd:restriction>
      </xsd:simpleType>
    </xsd:element>
    <xsd:element name="MediaServiceDateTaken" ma:index="35" nillable="true" ma:displayName="MediaServiceDateTaken" ma:hidden="true" ma:internalName="MediaServiceDateTaken" ma:readOnly="true">
      <xsd:simpleType>
        <xsd:restriction base="dms:Text"/>
      </xsd:simpleType>
    </xsd:element>
    <xsd:element name="MediaServiceLocation" ma:index="36" nillable="true" ma:displayName="Location" ma:internalName="MediaServiceLocation" ma:readOnly="true">
      <xsd:simpleType>
        <xsd:restriction base="dms:Text"/>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42e8982-6c49-49e4-a280-2ba9bd13325e" elementFormDefault="qualified">
    <xsd:import namespace="http://schemas.microsoft.com/office/2006/documentManagement/types"/>
    <xsd:import namespace="http://schemas.microsoft.com/office/infopath/2007/PartnerControls"/>
    <xsd:element name="SharedWithUsers" ma:index="3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83C324-5D08-4B8B-82E2-49DAF03D522A}">
  <ds:schemaRefs>
    <ds:schemaRef ds:uri="Microsoft.SharePoint.Taxonomy.ContentTypeSync"/>
  </ds:schemaRefs>
</ds:datastoreItem>
</file>

<file path=customXml/itemProps2.xml><?xml version="1.0" encoding="utf-8"?>
<ds:datastoreItem xmlns:ds="http://schemas.openxmlformats.org/officeDocument/2006/customXml" ds:itemID="{3B424238-4995-4E17-ADF3-1016B5A3AE27}">
  <ds:schemaRefs>
    <ds:schemaRef ds:uri="http://schemas.microsoft.com/sharepoint/v3/contenttype/forms"/>
  </ds:schemaRefs>
</ds:datastoreItem>
</file>

<file path=customXml/itemProps3.xml><?xml version="1.0" encoding="utf-8"?>
<ds:datastoreItem xmlns:ds="http://schemas.openxmlformats.org/officeDocument/2006/customXml" ds:itemID="{D585B6EE-00C4-4EC9-9186-00AAC0D52F14}">
  <ds:schemaRefs>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http://schemas.microsoft.com/sharepoint/v3"/>
    <ds:schemaRef ds:uri="http://schemas.microsoft.com/sharepoint.v3"/>
    <ds:schemaRef ds:uri="042e8982-6c49-49e4-a280-2ba9bd13325e"/>
    <ds:schemaRef ds:uri="4ffa91fb-a0ff-4ac5-b2db-65c790d184a4"/>
    <ds:schemaRef ds:uri="57ac4d48-2eeb-46cd-9c42-48cc4c4e72e0"/>
    <ds:schemaRef ds:uri="http://www.w3.org/XML/1998/namespace"/>
    <ds:schemaRef ds:uri="http://schemas.microsoft.com/sharepoint/v3/fields"/>
    <ds:schemaRef ds:uri="http://purl.org/dc/dcmitype/"/>
    <ds:schemaRef ds:uri="http://purl.org/dc/terms/"/>
  </ds:schemaRefs>
</ds:datastoreItem>
</file>

<file path=customXml/itemProps4.xml><?xml version="1.0" encoding="utf-8"?>
<ds:datastoreItem xmlns:ds="http://schemas.openxmlformats.org/officeDocument/2006/customXml" ds:itemID="{CF3B38A1-0187-46E9-A879-D29A7E0EC1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57ac4d48-2eeb-46cd-9c42-48cc4c4e72e0"/>
    <ds:schemaRef ds:uri="042e8982-6c49-49e4-a280-2ba9bd1332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vt:i4>
      </vt:variant>
    </vt:vector>
  </HeadingPairs>
  <TitlesOfParts>
    <vt:vector size="13" baseType="lpstr">
      <vt:lpstr>Industrial_Landfills_(F-1-2-3)</vt:lpstr>
      <vt:lpstr>Composting (F-4) </vt:lpstr>
      <vt:lpstr>Stand-Alone Digesters (F-5)</vt:lpstr>
      <vt:lpstr>WW_Domestic(F-6)</vt:lpstr>
      <vt:lpstr>WW_Industrial_P&amp;P(F-7)</vt:lpstr>
      <vt:lpstr>WW_Meat_Poultry_(F-8)</vt:lpstr>
      <vt:lpstr>WW_Veg_Fruits_Juice_(F-9)</vt:lpstr>
      <vt:lpstr>WW_Petroleum_(F-10)</vt:lpstr>
      <vt:lpstr>WW_Ethanol_(F-11)</vt:lpstr>
      <vt:lpstr>WW_Breweries_(F-12)</vt:lpstr>
      <vt:lpstr>_msoanchor_1</vt:lpstr>
      <vt:lpstr>'WW_Breweries_(F-12)'!Print_Area</vt:lpstr>
      <vt:lpstr>'WW_Breweries_(F-12)'!Print_Titles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2021-09-17T18:49:32Z</dcterms:created>
  <dcterms:modified xsi:type="dcterms:W3CDTF">2024-08-21T14:12:55Z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0x010100869126D84FDD514BA3F28C62199CF255</vt:lpwstr>
  </property>
  <property fmtid="{D5CDD505-2E9C-101B-9397-08002B2CF9AE}" pid="4" name="EPA Subject">
    <vt:lpwstr/>
  </property>
  <property fmtid="{D5CDD505-2E9C-101B-9397-08002B2CF9AE}" pid="5" name="Document Type">
    <vt:lpwstr/>
  </property>
  <property fmtid="{D5CDD505-2E9C-101B-9397-08002B2CF9AE}" pid="6" name="e3f09c3df709400db2417a7161762d62">
    <vt:lpwstr/>
  </property>
  <property fmtid="{D5CDD505-2E9C-101B-9397-08002B2CF9AE}" pid="7" name="MediaServiceImageTags">
    <vt:lpwstr/>
  </property>
</Properties>
</file>